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8125" windowHeight="12540" tabRatio="601"/>
  </bookViews>
  <sheets>
    <sheet name="直达（不含参照）" sheetId="2" r:id="rId1"/>
  </sheets>
  <definedNames>
    <definedName name="_xlnm._FilterDatabase" localSheetId="0" hidden="1">'直达（不含参照）'!$A$3:$XEX$60</definedName>
    <definedName name="_xlnm.Print_Titles" localSheetId="0">'直达（不含参照）'!$3:$3</definedName>
  </definedNames>
  <calcPr calcId="125725"/>
</workbook>
</file>

<file path=xl/calcChain.xml><?xml version="1.0" encoding="utf-8"?>
<calcChain xmlns="http://schemas.openxmlformats.org/spreadsheetml/2006/main">
  <c r="N72" i="2"/>
  <c r="N71"/>
  <c r="N70"/>
  <c r="N69"/>
  <c r="N68"/>
  <c r="N67"/>
  <c r="N60"/>
  <c r="N59"/>
  <c r="N58"/>
  <c r="N57"/>
  <c r="N56"/>
  <c r="M55"/>
  <c r="G55"/>
  <c r="N54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G17"/>
  <c r="G7" s="1"/>
  <c r="G4" s="1"/>
  <c r="N16"/>
  <c r="N15"/>
  <c r="N14"/>
  <c r="N13"/>
  <c r="N12"/>
  <c r="N11"/>
  <c r="N9"/>
  <c r="N8"/>
  <c r="M7"/>
  <c r="N6"/>
  <c r="M5"/>
  <c r="G5"/>
  <c r="M4"/>
</calcChain>
</file>

<file path=xl/sharedStrings.xml><?xml version="1.0" encoding="utf-8"?>
<sst xmlns="http://schemas.openxmlformats.org/spreadsheetml/2006/main" count="351" uniqueCount="216">
  <si>
    <t>2021年直达资金检查总表</t>
  </si>
  <si>
    <t>单位：万元</t>
  </si>
  <si>
    <t>序号</t>
  </si>
  <si>
    <t>科目代码</t>
  </si>
  <si>
    <t>类别</t>
  </si>
  <si>
    <t>科目名称</t>
  </si>
  <si>
    <t>发文时间</t>
  </si>
  <si>
    <t>摘    要</t>
  </si>
  <si>
    <t>金  额（万元）</t>
  </si>
  <si>
    <t>直达标志</t>
  </si>
  <si>
    <t>归口股室</t>
  </si>
  <si>
    <t>分配单位</t>
  </si>
  <si>
    <t>分配项目</t>
  </si>
  <si>
    <t>指 标 单 号</t>
  </si>
  <si>
    <t xml:space="preserve">分配金额 </t>
  </si>
  <si>
    <t>分配率</t>
  </si>
  <si>
    <t>合计</t>
  </si>
  <si>
    <t>一般转移支付</t>
  </si>
  <si>
    <t>小计</t>
  </si>
  <si>
    <t>县级基本财力保障机制奖补资金</t>
  </si>
  <si>
    <t>湘财预【2020】426号，提前下达2021年县级基本财力保障机制奖补资金</t>
  </si>
  <si>
    <t>正常转移支付</t>
  </si>
  <si>
    <t>预算股</t>
  </si>
  <si>
    <t>财政局</t>
  </si>
  <si>
    <t>发放基本工资</t>
  </si>
  <si>
    <t>年初预算</t>
  </si>
  <si>
    <t>公共财政事权转移支付</t>
  </si>
  <si>
    <t>农田建设补助资金</t>
  </si>
  <si>
    <t>湘财预【2020】337号，提前下达2021年中央农田建设补助资金</t>
  </si>
  <si>
    <t>农业股</t>
  </si>
  <si>
    <t>农业农村局</t>
  </si>
  <si>
    <t>高标准农田建设</t>
  </si>
  <si>
    <t>芷财预追271#</t>
  </si>
  <si>
    <t>农村危房改造补助资金</t>
  </si>
  <si>
    <t>湘财预【2020】345号，提前下达2021年农村危房改造补助资金</t>
  </si>
  <si>
    <t>住建局</t>
  </si>
  <si>
    <t>农村危房改造</t>
  </si>
  <si>
    <t>芷财预追272#</t>
  </si>
  <si>
    <t>湘财预【2021】69号，下达2021年农村危房改造补助资金</t>
  </si>
  <si>
    <t>芷财预追1521#</t>
  </si>
  <si>
    <t>残疾人事业发展补助经费</t>
  </si>
  <si>
    <t>湘财预【2020】348号，提前下达2021年残疾人事业补助资金</t>
  </si>
  <si>
    <t>社保股</t>
  </si>
  <si>
    <t>县残联</t>
  </si>
  <si>
    <t>残疾人康复</t>
  </si>
  <si>
    <t>芷财预追212#</t>
  </si>
  <si>
    <t>机动轮椅车燃油补贴</t>
  </si>
  <si>
    <t>芷财预追213#</t>
  </si>
  <si>
    <t>湘财预【2021】68号，下达2021年中央残疾人事业补助资金</t>
  </si>
  <si>
    <t>残疾人就业和扶贫</t>
  </si>
  <si>
    <t>芷财预追1524#</t>
  </si>
  <si>
    <t>困难群众救助补助经费</t>
  </si>
  <si>
    <t>湘财预【2020】350号，提前下达2021年民政一般转移支付</t>
  </si>
  <si>
    <t>特殊转移支付</t>
  </si>
  <si>
    <t>民政局</t>
  </si>
  <si>
    <t>困难群众救助补助</t>
  </si>
  <si>
    <t>芷财预追214#、216#、217#、218#</t>
  </si>
  <si>
    <t>湘财预【2021】66号，下达2021年困难群众补助资金</t>
  </si>
  <si>
    <t>芷财预追1523#</t>
  </si>
  <si>
    <t>学生资助补助经费</t>
  </si>
  <si>
    <t>湘财预【2020】379号，提前下达2021年学生资助中央直达资金和省级资金</t>
  </si>
  <si>
    <t>教科文股</t>
  </si>
  <si>
    <t>教育局</t>
  </si>
  <si>
    <t>中专教育 、高中教育</t>
  </si>
  <si>
    <t>芷财预追255#-259#</t>
  </si>
  <si>
    <t>湘财预【2021】53号，下达2021年学生资助中央直达资金</t>
  </si>
  <si>
    <t>优抚对象补助经费</t>
  </si>
  <si>
    <t>湘财预【2020】389号，提前下达2021年优抚对象抚恤及医疗保障经费（优抚对象抚恤补助）</t>
  </si>
  <si>
    <t>退役军人事务局</t>
  </si>
  <si>
    <t>抚恤补助</t>
  </si>
  <si>
    <t>芷财预追229#</t>
  </si>
  <si>
    <t>优抚对象医疗保险经费</t>
  </si>
  <si>
    <t>医疗保障经费</t>
  </si>
  <si>
    <t>芷财预追230#</t>
  </si>
  <si>
    <t>基本药物制度补助资金</t>
  </si>
  <si>
    <t>湘财预【2020】399号，提前下达2021年村卫生室实施基本药物制度中央和省级财政补助资金</t>
  </si>
  <si>
    <t>卫生健康局</t>
  </si>
  <si>
    <t>村卫生室实施基本药物制度</t>
  </si>
  <si>
    <t>芷财预追233#</t>
  </si>
  <si>
    <t>湘财预【2020】400号，提前下达2021年基层医疗卫生机构实施基本药物制度中央和省财政补助资金</t>
  </si>
  <si>
    <t>基层医疗卫生机构实施基本药物制度</t>
  </si>
  <si>
    <t>芷财预追234#</t>
  </si>
  <si>
    <t>医疗救助补助经费</t>
  </si>
  <si>
    <t>湘财预【2020】414号，提前下达2021年医疗救助中央省补助资金</t>
  </si>
  <si>
    <t>医保局</t>
  </si>
  <si>
    <t>城乡医疗救助</t>
  </si>
  <si>
    <t>芷财预追235#</t>
  </si>
  <si>
    <t>湘财预【2021】96号，下达2021年医疗救助中央财政补助资金的通知（追减原湘财预【2020】414号）（直达-共同财政事权转移支付）</t>
  </si>
  <si>
    <t>芷财预追1757#</t>
  </si>
  <si>
    <t>城乡义务教育补助经费</t>
  </si>
  <si>
    <t>湘财预【2020】336号，提前下达2021年城乡义务教育经费保障机制中央直达资金和省级资金</t>
  </si>
  <si>
    <t>公用经费、寄宿生补助、校舍维修</t>
  </si>
  <si>
    <t>芷财预追244#</t>
  </si>
  <si>
    <t>18+19+20</t>
  </si>
  <si>
    <t>湘财预【2020】341号，提前下达2021年农村义务教育学生营养改善计划中央直达资金和省级资金</t>
  </si>
  <si>
    <t>学生营养改善</t>
  </si>
  <si>
    <t>芷财预追245#</t>
  </si>
  <si>
    <t>湘财预【2020】342号，提前下达2021年农村义务教育阶段学校教师特设岗位计划中央直达资金</t>
  </si>
  <si>
    <t>特岗教师工资补助</t>
  </si>
  <si>
    <t>湘财预【2020】347号，提前下达2021年义务教育经费保障机制改革综合奖补直达资金</t>
  </si>
  <si>
    <t>教育经费保障</t>
  </si>
  <si>
    <t>芷财预追246#、247#</t>
  </si>
  <si>
    <t>湘财预【2021】57号，下达2021年农村义务教育学生营养改善计划补助中央资金</t>
  </si>
  <si>
    <t>芷财预追1952#</t>
  </si>
  <si>
    <t>湘财预【2021】55号，下达2021年城乡义务教育经费保障机制中央直达资金</t>
  </si>
  <si>
    <t>义务教育保障机制</t>
  </si>
  <si>
    <t>芷财预追1514#</t>
  </si>
  <si>
    <t>湘财预【2021】61号，下达2021年城乡义务教育经费保障机制改革综合奖补资金</t>
  </si>
  <si>
    <t>芷财预追1516#</t>
  </si>
  <si>
    <t>湘财预【2021】59号，下达2021年第一批乡村中小学教师人才津贴补助资金</t>
  </si>
  <si>
    <t>2021年人才津贴</t>
  </si>
  <si>
    <t>芷财预追1515#</t>
  </si>
  <si>
    <t>湘财预【2021】62号，</t>
  </si>
  <si>
    <t>2021年特岗教师计划项目</t>
  </si>
  <si>
    <t xml:space="preserve">基本公共卫生服务 </t>
  </si>
  <si>
    <t>湘财预【2020】392号，提前下达2021年基本公共卫生服务补助资金</t>
  </si>
  <si>
    <t>基本公共卫生服务</t>
  </si>
  <si>
    <t>芷财预追231#</t>
  </si>
  <si>
    <t>湘财预【2021】99号，下达2021年基本公共卫生服务中央财政第二批补助资金的通知（直达-共同财政事权转移支付）</t>
  </si>
  <si>
    <t>芷财预追1760#</t>
  </si>
  <si>
    <t>城乡居民基本养老保险补助经费</t>
  </si>
  <si>
    <t>湘财预【2020】311号，提前下达2021年城乡居民基本养老保险中央财政补助资金</t>
  </si>
  <si>
    <t>城乡居民养老服务中心</t>
  </si>
  <si>
    <t>养老金待遇支出</t>
  </si>
  <si>
    <t>芷财预追209#</t>
  </si>
  <si>
    <t>就业补助资金</t>
  </si>
  <si>
    <t>湘财预【2020】355号，提前下达2021年就业补助资金</t>
  </si>
  <si>
    <t>县就业服务中心</t>
  </si>
  <si>
    <t>芷财预追222#</t>
  </si>
  <si>
    <t>城乡居民基本医疗保险补助</t>
  </si>
  <si>
    <t>湘财预【2020】358号，提前下达2021年城乡居民基本医疗保险中央和省级财政补助资金</t>
  </si>
  <si>
    <t>医疗保障局</t>
  </si>
  <si>
    <t>城乡居民基本医疗保险</t>
  </si>
  <si>
    <t>芷财预追223#</t>
  </si>
  <si>
    <t>湘财预【2021】83号，下达2021年城乡居民医保中央财政第二批补助资金的通知</t>
  </si>
  <si>
    <t>芷财预追1758#</t>
  </si>
  <si>
    <t>已拨市级财政专户</t>
  </si>
  <si>
    <t>中央财政城镇保障性安居工程专项资金</t>
  </si>
  <si>
    <t>湘财预【2020】317号，提前下达2021年部分中央财政城镇保障性安居工程专项资金</t>
  </si>
  <si>
    <t>综计股</t>
  </si>
  <si>
    <t>住房保障事务中心</t>
  </si>
  <si>
    <t>安居工程专项资金</t>
  </si>
  <si>
    <t>芷财预追291#</t>
  </si>
  <si>
    <t>湘财预【2021】72号，下达2021年中央城镇保障性安居工程专项资金</t>
  </si>
  <si>
    <t>芷财预追1525#</t>
  </si>
  <si>
    <t>芷财预追1526#</t>
  </si>
  <si>
    <t>车辆购置税收入补助地方资金</t>
  </si>
  <si>
    <t>怀财建指【2021】2号，关于下达2021年车辆购置税收入补助地方资金（第一批）</t>
  </si>
  <si>
    <t>经建股</t>
  </si>
  <si>
    <t>公路养护中心</t>
  </si>
  <si>
    <t>成品油税费改革转移支付</t>
  </si>
  <si>
    <t>湘财预【2020】326号，提前下达2021年第一批交通运输事业发展专项补助资金</t>
  </si>
  <si>
    <t>交通局、公路养护中心等</t>
  </si>
  <si>
    <t>公路养护项目</t>
  </si>
  <si>
    <t>芷财预追281#</t>
  </si>
  <si>
    <t>11+12+14</t>
  </si>
  <si>
    <t>怀财建函[2016]87号，市公路管理体制改革下放成品油税费转移支付基数</t>
  </si>
  <si>
    <t>国道G320日常养护</t>
  </si>
  <si>
    <t>芷财预追1192#</t>
  </si>
  <si>
    <t>计划生育转移支付资金</t>
  </si>
  <si>
    <t>湘财预【2020】367号，关于提前下达2021年计划生育服务中央省补助资金</t>
  </si>
  <si>
    <t>芷财预追228#</t>
  </si>
  <si>
    <t>医疗服务与保障能力提升补助资金</t>
  </si>
  <si>
    <t>湘财预【2020】369号，提前下达中央财政补助中医药转移支付资金</t>
  </si>
  <si>
    <t>中医药事业传承与发展</t>
  </si>
  <si>
    <t>芷财预追227#</t>
  </si>
  <si>
    <t>湘财预【2020】365号，关于提前下达2021年公立医院综合改革中央财政补助资金</t>
  </si>
  <si>
    <t>芷财预追226#</t>
  </si>
  <si>
    <t>湘财预【2021】89号，下达2021年中央补助公立医院综合改革项目资金的通知（直达-共同财政事权转移支付）</t>
  </si>
  <si>
    <t>公立医院综合改革</t>
  </si>
  <si>
    <t>芷财预追1756#</t>
  </si>
  <si>
    <t>湘财预【2021】84号，下达2021年中央补助中医药事业传承与发展项目经费的通知</t>
  </si>
  <si>
    <t>中医药专项</t>
  </si>
  <si>
    <t>芷财预追1759#</t>
  </si>
  <si>
    <t>湘财预【2021】87号，下达2021年中央补助医疗服务与保障能力（医疗卫生机构能力建设）项目经费的通知（疾控200）（直达-共同财政事权转移支付）</t>
  </si>
  <si>
    <t>医疗卫生机构能力建设</t>
  </si>
  <si>
    <t>芷财预追1761#</t>
  </si>
  <si>
    <t>未分配</t>
  </si>
  <si>
    <t>机关事业单位养老保险制度改革补助</t>
  </si>
  <si>
    <t>湘财预【2020】425，关于提前下达2021年部分一般性转移支付资金</t>
  </si>
  <si>
    <t>社会养老保险中心</t>
  </si>
  <si>
    <t>芷财预追208#</t>
  </si>
  <si>
    <t>专项转移支付</t>
  </si>
  <si>
    <t>普惠金融发展专项资金</t>
  </si>
  <si>
    <t>湘财金指【2020】26号，提前下达2021年普惠金融发展专项资金</t>
  </si>
  <si>
    <t>金融股</t>
  </si>
  <si>
    <t>临时机构</t>
  </si>
  <si>
    <t>芷财预追301#</t>
  </si>
  <si>
    <t>湘财金指【2020】29号，提前下达2021年创业担保贷款省级财政分担贴息资金</t>
  </si>
  <si>
    <t>创业担保贷款贴息</t>
  </si>
  <si>
    <t>芷财预追302#</t>
  </si>
  <si>
    <t>湘财金指【2020】31号，下达2020年创业担保省级财政贷款贴息资金</t>
  </si>
  <si>
    <t>芷财预追001#</t>
  </si>
  <si>
    <t>芷财预追1900#</t>
  </si>
  <si>
    <t>芷财预追1876#</t>
  </si>
  <si>
    <t>2021年参照直达资金检查表</t>
  </si>
  <si>
    <t>参照直达</t>
  </si>
  <si>
    <t>现代职业教育质量提升计划资金</t>
  </si>
  <si>
    <t>湘财预【2020】378，教育部关于提前下达2021年现代职业教育质量提升计划资金预算的通知</t>
  </si>
  <si>
    <t>民族职业中专</t>
  </si>
  <si>
    <t>2021年职业院校教师素质提高计划项目</t>
  </si>
  <si>
    <t>湘财预【2020】417，财政部，教育部关于提前下达2021年现代职业教育质量提升计划资金预算的通知</t>
  </si>
  <si>
    <t>2021年中职学校改善办学条件</t>
  </si>
  <si>
    <t>芷财教追55#</t>
  </si>
  <si>
    <t>湘财预【2020】88现代职业教育质量提升计划资金</t>
  </si>
  <si>
    <t>中职学校改善办学条件</t>
  </si>
  <si>
    <t>大中型水库移民后期扶持资金</t>
  </si>
  <si>
    <t>湘财预【2020】313，财政厅关于提前下达2021年大中型水库移民后期扶持资金的通知</t>
  </si>
  <si>
    <t>库区移民事务中心</t>
  </si>
  <si>
    <t>2021年移民后期扶持基础设施建设项目</t>
  </si>
  <si>
    <t>林业草原生态保护恢复资金</t>
  </si>
  <si>
    <t>湘财预【2020】325，财政厅关于提前下达2021年中央林业草原生态保护恢复资金的通知</t>
  </si>
  <si>
    <t>三道坑管理所</t>
  </si>
  <si>
    <t>停伐补助项目</t>
  </si>
  <si>
    <t>林业局</t>
  </si>
  <si>
    <t>林业局生态护林员资金</t>
  </si>
</sst>
</file>

<file path=xl/styles.xml><?xml version="1.0" encoding="utf-8"?>
<styleSheet xmlns="http://schemas.openxmlformats.org/spreadsheetml/2006/main">
  <numFmts count="1">
    <numFmt numFmtId="178" formatCode="0.00_ "/>
  </numFmts>
  <fonts count="1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b/>
      <sz val="20"/>
      <name val="宋体"/>
      <charset val="134"/>
      <scheme val="minor"/>
    </font>
    <font>
      <b/>
      <sz val="18"/>
      <name val="宋体"/>
      <charset val="134"/>
      <scheme val="minor"/>
    </font>
    <font>
      <sz val="10"/>
      <name val="宋体"/>
      <charset val="134"/>
      <scheme val="minor"/>
    </font>
    <font>
      <b/>
      <sz val="12"/>
      <name val="宋体"/>
      <charset val="134"/>
      <scheme val="minor"/>
    </font>
    <font>
      <b/>
      <sz val="10"/>
      <name val="宋体"/>
      <charset val="134"/>
      <scheme val="minor"/>
    </font>
    <font>
      <sz val="14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6" fillId="0" borderId="0">
      <alignment vertical="center"/>
    </xf>
  </cellStyleXfs>
  <cellXfs count="11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0" fillId="0" borderId="0" xfId="0" applyFill="1" applyAlignment="1">
      <alignment horizontal="center" vertical="center" wrapText="1"/>
    </xf>
    <xf numFmtId="178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178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78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178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1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178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14" fontId="0" fillId="0" borderId="3" xfId="0" applyNumberFormat="1" applyFont="1" applyFill="1" applyBorder="1" applyAlignment="1">
      <alignment vertical="center"/>
    </xf>
    <xf numFmtId="0" fontId="0" fillId="0" borderId="3" xfId="0" applyFont="1" applyFill="1" applyBorder="1" applyAlignment="1">
      <alignment vertical="center" wrapText="1"/>
    </xf>
    <xf numFmtId="178" fontId="0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0" fillId="0" borderId="1" xfId="0" applyNumberFormat="1" applyFont="1" applyFill="1" applyBorder="1" applyAlignment="1">
      <alignment vertical="center"/>
    </xf>
    <xf numFmtId="178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4" fontId="2" fillId="0" borderId="6" xfId="0" applyNumberFormat="1" applyFont="1" applyFill="1" applyBorder="1" applyAlignment="1">
      <alignment vertical="center"/>
    </xf>
    <xf numFmtId="14" fontId="0" fillId="0" borderId="7" xfId="0" applyNumberFormat="1" applyFill="1" applyBorder="1" applyAlignment="1">
      <alignment vertical="center"/>
    </xf>
    <xf numFmtId="178" fontId="0" fillId="0" borderId="3" xfId="0" applyNumberFormat="1" applyFill="1" applyBorder="1" applyAlignment="1">
      <alignment horizontal="center" vertical="center"/>
    </xf>
    <xf numFmtId="14" fontId="0" fillId="0" borderId="6" xfId="0" applyNumberFormat="1" applyFill="1" applyBorder="1" applyAlignment="1">
      <alignment vertical="center"/>
    </xf>
    <xf numFmtId="178" fontId="0" fillId="0" borderId="1" xfId="0" applyNumberForma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10" fontId="7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2" fillId="0" borderId="1" xfId="0" applyFont="1" applyFill="1" applyBorder="1">
      <alignment vertical="center"/>
    </xf>
    <xf numFmtId="0" fontId="0" fillId="0" borderId="1" xfId="0" applyFont="1" applyFill="1" applyBorder="1">
      <alignment vertical="center"/>
    </xf>
    <xf numFmtId="0" fontId="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10" fontId="14" fillId="0" borderId="1" xfId="0" applyNumberFormat="1" applyFont="1" applyFill="1" applyBorder="1" applyAlignment="1">
      <alignment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3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4" fontId="15" fillId="0" borderId="1" xfId="0" applyNumberFormat="1" applyFont="1" applyFill="1" applyBorder="1" applyAlignment="1">
      <alignment horizontal="right"/>
    </xf>
    <xf numFmtId="0" fontId="15" fillId="0" borderId="1" xfId="0" applyFont="1" applyFill="1" applyBorder="1" applyAlignment="1">
      <alignment wrapText="1"/>
    </xf>
    <xf numFmtId="14" fontId="0" fillId="0" borderId="1" xfId="0" applyNumberFormat="1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15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178" fontId="4" fillId="0" borderId="0" xfId="0" applyNumberFormat="1" applyFont="1" applyFill="1" applyAlignment="1">
      <alignment horizontal="center" vertical="center"/>
    </xf>
    <xf numFmtId="178" fontId="2" fillId="0" borderId="0" xfId="0" applyNumberFormat="1" applyFont="1" applyFill="1" applyAlignment="1">
      <alignment horizontal="right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</cellXfs>
  <cellStyles count="2">
    <cellStyle name="常规" xfId="0" builtinId="0"/>
    <cellStyle name="常规 3" xfId="1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EX73"/>
  <sheetViews>
    <sheetView tabSelected="1" topLeftCell="C1" workbookViewId="0">
      <selection activeCell="O3" sqref="O1:P1048576"/>
    </sheetView>
  </sheetViews>
  <sheetFormatPr defaultColWidth="9" defaultRowHeight="13.5"/>
  <cols>
    <col min="1" max="1" width="9.375" style="1" hidden="1" customWidth="1"/>
    <col min="2" max="2" width="10" style="1" hidden="1" customWidth="1"/>
    <col min="3" max="3" width="9.625" style="1" customWidth="1"/>
    <col min="4" max="4" width="22.5" style="7" customWidth="1"/>
    <col min="5" max="5" width="12.625" style="1" customWidth="1"/>
    <col min="6" max="6" width="22.25" style="1" customWidth="1"/>
    <col min="7" max="7" width="14.25" style="8" customWidth="1"/>
    <col min="8" max="8" width="9.125" style="3" customWidth="1"/>
    <col min="9" max="9" width="12" style="1" customWidth="1"/>
    <col min="10" max="10" width="16.875" style="9" customWidth="1"/>
    <col min="11" max="11" width="20.25" style="1" customWidth="1"/>
    <col min="12" max="12" width="16.125" style="9" customWidth="1"/>
    <col min="13" max="13" width="11.875" style="8" customWidth="1"/>
    <col min="14" max="14" width="11.875" style="1" customWidth="1"/>
    <col min="15" max="15" width="9.875" style="1" hidden="1" customWidth="1"/>
    <col min="16" max="16" width="13.75" style="1" customWidth="1"/>
    <col min="17" max="16378" width="9" style="1"/>
    <col min="16379" max="16384" width="9" style="10"/>
  </cols>
  <sheetData>
    <row r="1" spans="1:14" s="1" customFormat="1" ht="44.1" customHeight="1">
      <c r="A1" s="94" t="s">
        <v>0</v>
      </c>
      <c r="B1" s="94"/>
      <c r="C1" s="94"/>
      <c r="D1" s="95"/>
      <c r="E1" s="94"/>
      <c r="F1" s="94"/>
      <c r="G1" s="96"/>
      <c r="H1" s="94"/>
      <c r="I1" s="94"/>
      <c r="J1" s="94"/>
      <c r="K1" s="94"/>
      <c r="L1" s="94"/>
      <c r="M1" s="96"/>
      <c r="N1" s="94"/>
    </row>
    <row r="2" spans="1:14" s="1" customFormat="1" ht="18" customHeight="1">
      <c r="A2" s="11"/>
      <c r="B2" s="11"/>
      <c r="C2" s="11"/>
      <c r="D2" s="12"/>
      <c r="E2" s="11"/>
      <c r="F2" s="11"/>
      <c r="G2" s="13"/>
      <c r="H2" s="3"/>
      <c r="I2" s="3"/>
      <c r="J2" s="59"/>
      <c r="K2" s="3"/>
      <c r="L2" s="59"/>
      <c r="M2" s="97" t="s">
        <v>1</v>
      </c>
      <c r="N2" s="97"/>
    </row>
    <row r="3" spans="1:14" s="1" customFormat="1" ht="30" customHeight="1">
      <c r="A3" s="14" t="s">
        <v>2</v>
      </c>
      <c r="B3" s="14" t="s">
        <v>3</v>
      </c>
      <c r="C3" s="14" t="s">
        <v>4</v>
      </c>
      <c r="D3" s="15" t="s">
        <v>5</v>
      </c>
      <c r="E3" s="16" t="s">
        <v>6</v>
      </c>
      <c r="F3" s="16" t="s">
        <v>7</v>
      </c>
      <c r="G3" s="17" t="s">
        <v>8</v>
      </c>
      <c r="H3" s="18" t="s">
        <v>9</v>
      </c>
      <c r="I3" s="16" t="s">
        <v>10</v>
      </c>
      <c r="J3" s="16" t="s">
        <v>11</v>
      </c>
      <c r="K3" s="16" t="s">
        <v>12</v>
      </c>
      <c r="L3" s="16" t="s">
        <v>13</v>
      </c>
      <c r="M3" s="17" t="s">
        <v>14</v>
      </c>
      <c r="N3" s="16" t="s">
        <v>15</v>
      </c>
    </row>
    <row r="4" spans="1:14" s="1" customFormat="1" ht="30" customHeight="1">
      <c r="A4" s="14"/>
      <c r="B4" s="14"/>
      <c r="C4" s="14"/>
      <c r="D4" s="15" t="s">
        <v>16</v>
      </c>
      <c r="E4" s="16"/>
      <c r="F4" s="16"/>
      <c r="G4" s="17">
        <f>G5+G7+G55</f>
        <v>63430.479999999996</v>
      </c>
      <c r="H4" s="18"/>
      <c r="I4" s="16"/>
      <c r="J4" s="16"/>
      <c r="K4" s="16"/>
      <c r="L4" s="16"/>
      <c r="M4" s="17">
        <f>M5+M7+M55</f>
        <v>63447.579999999994</v>
      </c>
      <c r="N4" s="16"/>
    </row>
    <row r="5" spans="1:14" s="2" customFormat="1" ht="30" customHeight="1">
      <c r="A5" s="19"/>
      <c r="B5" s="19"/>
      <c r="C5" s="98" t="s">
        <v>17</v>
      </c>
      <c r="D5" s="15" t="s">
        <v>18</v>
      </c>
      <c r="E5" s="16"/>
      <c r="F5" s="16"/>
      <c r="G5" s="17">
        <f>G6</f>
        <v>10790</v>
      </c>
      <c r="H5" s="18"/>
      <c r="I5" s="16"/>
      <c r="J5" s="16"/>
      <c r="K5" s="16"/>
      <c r="L5" s="16"/>
      <c r="M5" s="17">
        <f>M6</f>
        <v>10790</v>
      </c>
      <c r="N5" s="16"/>
    </row>
    <row r="6" spans="1:14" s="3" customFormat="1" ht="43.5" customHeight="1">
      <c r="A6" s="20">
        <v>210</v>
      </c>
      <c r="B6" s="20">
        <v>1100207</v>
      </c>
      <c r="C6" s="99"/>
      <c r="D6" s="21" t="s">
        <v>19</v>
      </c>
      <c r="E6" s="22">
        <v>44196</v>
      </c>
      <c r="F6" s="23" t="s">
        <v>20</v>
      </c>
      <c r="G6" s="24">
        <v>10790</v>
      </c>
      <c r="H6" s="25" t="s">
        <v>21</v>
      </c>
      <c r="I6" s="53" t="s">
        <v>22</v>
      </c>
      <c r="J6" s="65" t="s">
        <v>23</v>
      </c>
      <c r="K6" s="66" t="s">
        <v>24</v>
      </c>
      <c r="L6" s="67" t="s">
        <v>25</v>
      </c>
      <c r="M6" s="52">
        <v>10790</v>
      </c>
      <c r="N6" s="68">
        <f>M6/G6</f>
        <v>1</v>
      </c>
    </row>
    <row r="7" spans="1:14" s="4" customFormat="1" ht="32.1" customHeight="1">
      <c r="A7" s="26"/>
      <c r="B7" s="26"/>
      <c r="C7" s="100" t="s">
        <v>26</v>
      </c>
      <c r="D7" s="27" t="s">
        <v>18</v>
      </c>
      <c r="E7" s="28"/>
      <c r="F7" s="29"/>
      <c r="G7" s="30">
        <f>SUM(G8:G54)</f>
        <v>52463.479999999996</v>
      </c>
      <c r="H7" s="31"/>
      <c r="I7" s="57"/>
      <c r="J7" s="69"/>
      <c r="K7" s="70"/>
      <c r="L7" s="71"/>
      <c r="M7" s="58">
        <f>SUM(M8:M54)</f>
        <v>52456.579999999994</v>
      </c>
      <c r="N7" s="68"/>
    </row>
    <row r="8" spans="1:14" s="3" customFormat="1" ht="43.5" customHeight="1">
      <c r="A8" s="20"/>
      <c r="B8" s="20"/>
      <c r="C8" s="98"/>
      <c r="D8" s="21" t="s">
        <v>27</v>
      </c>
      <c r="E8" s="22">
        <v>44183</v>
      </c>
      <c r="F8" s="23" t="s">
        <v>28</v>
      </c>
      <c r="G8" s="24">
        <v>2374</v>
      </c>
      <c r="H8" s="25"/>
      <c r="I8" s="53" t="s">
        <v>29</v>
      </c>
      <c r="J8" s="65" t="s">
        <v>30</v>
      </c>
      <c r="K8" s="66" t="s">
        <v>31</v>
      </c>
      <c r="L8" s="67" t="s">
        <v>32</v>
      </c>
      <c r="M8" s="52">
        <v>2374</v>
      </c>
      <c r="N8" s="68">
        <f t="shared" ref="N8:N17" si="0">M8/G8</f>
        <v>1</v>
      </c>
    </row>
    <row r="9" spans="1:14" s="3" customFormat="1" ht="43.5" customHeight="1">
      <c r="A9" s="20"/>
      <c r="B9" s="20"/>
      <c r="C9" s="98"/>
      <c r="D9" s="107" t="s">
        <v>33</v>
      </c>
      <c r="E9" s="22">
        <v>44186</v>
      </c>
      <c r="F9" s="23" t="s">
        <v>34</v>
      </c>
      <c r="G9" s="24">
        <v>587</v>
      </c>
      <c r="H9" s="25"/>
      <c r="I9" s="53" t="s">
        <v>29</v>
      </c>
      <c r="J9" s="65" t="s">
        <v>35</v>
      </c>
      <c r="K9" s="66" t="s">
        <v>36</v>
      </c>
      <c r="L9" s="67" t="s">
        <v>37</v>
      </c>
      <c r="M9" s="52">
        <v>587</v>
      </c>
      <c r="N9" s="68">
        <f t="shared" si="0"/>
        <v>1</v>
      </c>
    </row>
    <row r="10" spans="1:14" s="3" customFormat="1" ht="43.5" customHeight="1">
      <c r="A10" s="20"/>
      <c r="B10" s="20"/>
      <c r="C10" s="98"/>
      <c r="D10" s="108"/>
      <c r="E10" s="33">
        <v>44355</v>
      </c>
      <c r="F10" s="34" t="s">
        <v>38</v>
      </c>
      <c r="G10" s="24">
        <v>-345</v>
      </c>
      <c r="H10" s="25"/>
      <c r="I10" s="53" t="s">
        <v>29</v>
      </c>
      <c r="J10" s="65" t="s">
        <v>35</v>
      </c>
      <c r="K10" s="66" t="s">
        <v>36</v>
      </c>
      <c r="L10" s="67" t="s">
        <v>39</v>
      </c>
      <c r="M10" s="52">
        <v>-345</v>
      </c>
      <c r="N10" s="68">
        <v>1</v>
      </c>
    </row>
    <row r="11" spans="1:14" s="3" customFormat="1" ht="29.1" customHeight="1">
      <c r="A11" s="20">
        <v>210</v>
      </c>
      <c r="B11" s="20">
        <v>1100226</v>
      </c>
      <c r="C11" s="98"/>
      <c r="D11" s="109" t="s">
        <v>40</v>
      </c>
      <c r="E11" s="113">
        <v>44183</v>
      </c>
      <c r="F11" s="109" t="s">
        <v>41</v>
      </c>
      <c r="G11" s="24">
        <v>5.3</v>
      </c>
      <c r="H11" s="25" t="s">
        <v>21</v>
      </c>
      <c r="I11" s="115" t="s">
        <v>42</v>
      </c>
      <c r="J11" s="107" t="s">
        <v>43</v>
      </c>
      <c r="K11" s="66" t="s">
        <v>44</v>
      </c>
      <c r="L11" s="67" t="s">
        <v>45</v>
      </c>
      <c r="M11" s="52">
        <v>5.3</v>
      </c>
      <c r="N11" s="68">
        <f t="shared" si="0"/>
        <v>1</v>
      </c>
    </row>
    <row r="12" spans="1:14" s="3" customFormat="1" ht="29.1" customHeight="1">
      <c r="A12" s="20">
        <v>210</v>
      </c>
      <c r="B12" s="20">
        <v>1100226</v>
      </c>
      <c r="C12" s="98"/>
      <c r="D12" s="110"/>
      <c r="E12" s="114"/>
      <c r="F12" s="111"/>
      <c r="G12" s="24">
        <v>1.2</v>
      </c>
      <c r="H12" s="25" t="s">
        <v>21</v>
      </c>
      <c r="I12" s="116"/>
      <c r="J12" s="117"/>
      <c r="K12" s="66" t="s">
        <v>46</v>
      </c>
      <c r="L12" s="67" t="s">
        <v>47</v>
      </c>
      <c r="M12" s="52">
        <v>1.2</v>
      </c>
      <c r="N12" s="68">
        <f t="shared" si="0"/>
        <v>1</v>
      </c>
    </row>
    <row r="13" spans="1:14" s="3" customFormat="1" ht="29.1" customHeight="1">
      <c r="A13" s="20"/>
      <c r="B13" s="20"/>
      <c r="C13" s="98"/>
      <c r="D13" s="111"/>
      <c r="E13" s="35">
        <v>44355</v>
      </c>
      <c r="F13" s="36" t="s">
        <v>48</v>
      </c>
      <c r="G13" s="24">
        <v>4.4000000000000004</v>
      </c>
      <c r="H13" s="25"/>
      <c r="I13" s="72" t="s">
        <v>42</v>
      </c>
      <c r="J13" s="73" t="s">
        <v>43</v>
      </c>
      <c r="K13" s="74" t="s">
        <v>49</v>
      </c>
      <c r="L13" s="67" t="s">
        <v>50</v>
      </c>
      <c r="M13" s="52">
        <v>4.4000000000000004</v>
      </c>
      <c r="N13" s="68">
        <f t="shared" si="0"/>
        <v>1</v>
      </c>
    </row>
    <row r="14" spans="1:14" s="3" customFormat="1" ht="57" customHeight="1">
      <c r="A14" s="20"/>
      <c r="B14" s="20"/>
      <c r="C14" s="98"/>
      <c r="D14" s="37" t="s">
        <v>51</v>
      </c>
      <c r="E14" s="22">
        <v>44194</v>
      </c>
      <c r="F14" s="23" t="s">
        <v>52</v>
      </c>
      <c r="G14" s="24">
        <v>2829</v>
      </c>
      <c r="H14" s="25" t="s">
        <v>53</v>
      </c>
      <c r="I14" s="75" t="s">
        <v>42</v>
      </c>
      <c r="J14" s="65" t="s">
        <v>54</v>
      </c>
      <c r="K14" s="66" t="s">
        <v>55</v>
      </c>
      <c r="L14" s="67" t="s">
        <v>56</v>
      </c>
      <c r="M14" s="52">
        <v>2829</v>
      </c>
      <c r="N14" s="68">
        <f t="shared" si="0"/>
        <v>1</v>
      </c>
    </row>
    <row r="15" spans="1:14" s="3" customFormat="1" ht="57" customHeight="1">
      <c r="A15" s="20"/>
      <c r="B15" s="20"/>
      <c r="C15" s="98"/>
      <c r="D15" s="37" t="s">
        <v>51</v>
      </c>
      <c r="E15" s="22">
        <v>44355</v>
      </c>
      <c r="F15" s="23" t="s">
        <v>57</v>
      </c>
      <c r="G15" s="24">
        <v>1155</v>
      </c>
      <c r="H15" s="25"/>
      <c r="I15" s="75" t="s">
        <v>42</v>
      </c>
      <c r="J15" s="65" t="s">
        <v>54</v>
      </c>
      <c r="K15" s="66" t="s">
        <v>55</v>
      </c>
      <c r="L15" s="67" t="s">
        <v>58</v>
      </c>
      <c r="M15" s="52">
        <v>1155</v>
      </c>
      <c r="N15" s="68">
        <f t="shared" si="0"/>
        <v>1</v>
      </c>
    </row>
    <row r="16" spans="1:14" s="3" customFormat="1" ht="39.950000000000003" customHeight="1">
      <c r="A16" s="20"/>
      <c r="B16" s="20"/>
      <c r="C16" s="98"/>
      <c r="D16" s="109" t="s">
        <v>59</v>
      </c>
      <c r="E16" s="22">
        <v>44194</v>
      </c>
      <c r="F16" s="38" t="s">
        <v>60</v>
      </c>
      <c r="G16" s="24">
        <v>2141.04</v>
      </c>
      <c r="H16" s="25"/>
      <c r="I16" s="75" t="s">
        <v>61</v>
      </c>
      <c r="J16" s="65" t="s">
        <v>62</v>
      </c>
      <c r="K16" s="66" t="s">
        <v>63</v>
      </c>
      <c r="L16" s="67" t="s">
        <v>64</v>
      </c>
      <c r="M16" s="24">
        <v>2141.04</v>
      </c>
      <c r="N16" s="68">
        <f t="shared" si="0"/>
        <v>1</v>
      </c>
    </row>
    <row r="17" spans="1:16378" s="3" customFormat="1" ht="35.1" customHeight="1">
      <c r="A17" s="20"/>
      <c r="B17" s="20"/>
      <c r="C17" s="98"/>
      <c r="D17" s="111"/>
      <c r="E17" s="22">
        <v>44347</v>
      </c>
      <c r="F17" s="38" t="s">
        <v>65</v>
      </c>
      <c r="G17" s="24">
        <f>125.72+181.44+26.14+12.51+5.2</f>
        <v>351.00999999999993</v>
      </c>
      <c r="H17" s="25"/>
      <c r="I17" s="75" t="s">
        <v>61</v>
      </c>
      <c r="J17" s="65" t="s">
        <v>62</v>
      </c>
      <c r="K17" s="66" t="s">
        <v>63</v>
      </c>
      <c r="L17" s="67"/>
      <c r="M17" s="24">
        <v>351.01</v>
      </c>
      <c r="N17" s="68">
        <f t="shared" si="0"/>
        <v>1.0000000000000002</v>
      </c>
    </row>
    <row r="18" spans="1:16378" s="3" customFormat="1" ht="36" customHeight="1">
      <c r="A18" s="20"/>
      <c r="B18" s="20"/>
      <c r="C18" s="98"/>
      <c r="D18" s="21" t="s">
        <v>66</v>
      </c>
      <c r="E18" s="22">
        <v>44194</v>
      </c>
      <c r="F18" s="38" t="s">
        <v>67</v>
      </c>
      <c r="G18" s="24">
        <v>1918</v>
      </c>
      <c r="H18" s="25"/>
      <c r="I18" s="75" t="s">
        <v>42</v>
      </c>
      <c r="J18" s="32" t="s">
        <v>68</v>
      </c>
      <c r="K18" s="23" t="s">
        <v>69</v>
      </c>
      <c r="L18" s="67" t="s">
        <v>70</v>
      </c>
      <c r="M18" s="52">
        <v>1918</v>
      </c>
      <c r="N18" s="68">
        <f t="shared" ref="N18:N23" si="1">M18/G18</f>
        <v>1</v>
      </c>
    </row>
    <row r="19" spans="1:16378" s="3" customFormat="1" ht="41.1" customHeight="1">
      <c r="A19" s="20"/>
      <c r="B19" s="20"/>
      <c r="C19" s="98"/>
      <c r="D19" s="21" t="s">
        <v>71</v>
      </c>
      <c r="E19" s="22">
        <v>44194</v>
      </c>
      <c r="F19" s="23" t="s">
        <v>67</v>
      </c>
      <c r="G19" s="24">
        <v>106</v>
      </c>
      <c r="H19" s="25"/>
      <c r="I19" s="75" t="s">
        <v>42</v>
      </c>
      <c r="J19" s="32" t="s">
        <v>68</v>
      </c>
      <c r="K19" s="23" t="s">
        <v>72</v>
      </c>
      <c r="L19" s="67" t="s">
        <v>73</v>
      </c>
      <c r="M19" s="52">
        <v>106</v>
      </c>
      <c r="N19" s="68">
        <f t="shared" si="1"/>
        <v>1</v>
      </c>
    </row>
    <row r="20" spans="1:16378" s="3" customFormat="1" ht="29.1" customHeight="1">
      <c r="A20" s="20"/>
      <c r="B20" s="20"/>
      <c r="C20" s="98"/>
      <c r="D20" s="109" t="s">
        <v>74</v>
      </c>
      <c r="E20" s="22">
        <v>44195</v>
      </c>
      <c r="F20" s="23" t="s">
        <v>75</v>
      </c>
      <c r="G20" s="24">
        <v>93</v>
      </c>
      <c r="H20" s="25"/>
      <c r="I20" s="75" t="s">
        <v>42</v>
      </c>
      <c r="J20" s="107" t="s">
        <v>76</v>
      </c>
      <c r="K20" s="66" t="s">
        <v>77</v>
      </c>
      <c r="L20" s="67" t="s">
        <v>78</v>
      </c>
      <c r="M20" s="52">
        <v>93</v>
      </c>
      <c r="N20" s="68">
        <f t="shared" si="1"/>
        <v>1</v>
      </c>
    </row>
    <row r="21" spans="1:16378" s="3" customFormat="1" ht="29.1" customHeight="1">
      <c r="A21" s="20"/>
      <c r="B21" s="20"/>
      <c r="C21" s="98"/>
      <c r="D21" s="111"/>
      <c r="E21" s="22">
        <v>44195</v>
      </c>
      <c r="F21" s="23" t="s">
        <v>79</v>
      </c>
      <c r="G21" s="24">
        <v>199.6</v>
      </c>
      <c r="H21" s="25"/>
      <c r="I21" s="75" t="s">
        <v>42</v>
      </c>
      <c r="J21" s="117"/>
      <c r="K21" s="66" t="s">
        <v>80</v>
      </c>
      <c r="L21" s="67" t="s">
        <v>81</v>
      </c>
      <c r="M21" s="52">
        <v>199.6</v>
      </c>
      <c r="N21" s="68">
        <f t="shared" si="1"/>
        <v>1</v>
      </c>
    </row>
    <row r="22" spans="1:16378" s="3" customFormat="1" ht="29.1" customHeight="1">
      <c r="A22" s="20"/>
      <c r="B22" s="20"/>
      <c r="C22" s="98"/>
      <c r="D22" s="109" t="s">
        <v>82</v>
      </c>
      <c r="E22" s="22">
        <v>44196</v>
      </c>
      <c r="F22" s="23" t="s">
        <v>83</v>
      </c>
      <c r="G22" s="24">
        <v>1401.15</v>
      </c>
      <c r="H22" s="25"/>
      <c r="I22" s="75" t="s">
        <v>42</v>
      </c>
      <c r="J22" s="65" t="s">
        <v>84</v>
      </c>
      <c r="K22" s="66" t="s">
        <v>85</v>
      </c>
      <c r="L22" s="67" t="s">
        <v>86</v>
      </c>
      <c r="M22" s="52">
        <v>1401.15</v>
      </c>
      <c r="N22" s="68">
        <f t="shared" si="1"/>
        <v>1</v>
      </c>
    </row>
    <row r="23" spans="1:16378" s="3" customFormat="1" ht="29.1" customHeight="1">
      <c r="A23" s="20"/>
      <c r="B23" s="20"/>
      <c r="C23" s="98"/>
      <c r="D23" s="111"/>
      <c r="E23" s="22">
        <v>44384</v>
      </c>
      <c r="F23" s="23" t="s">
        <v>87</v>
      </c>
      <c r="G23" s="24">
        <v>-163.38</v>
      </c>
      <c r="H23" s="25"/>
      <c r="I23" s="75" t="s">
        <v>42</v>
      </c>
      <c r="J23" s="65" t="s">
        <v>84</v>
      </c>
      <c r="K23" s="66" t="s">
        <v>85</v>
      </c>
      <c r="L23" s="67" t="s">
        <v>88</v>
      </c>
      <c r="M23" s="24">
        <v>-163.38</v>
      </c>
      <c r="N23" s="68">
        <f t="shared" si="1"/>
        <v>1</v>
      </c>
    </row>
    <row r="24" spans="1:16378" s="5" customFormat="1" ht="29.1" customHeight="1">
      <c r="A24" s="20">
        <v>212</v>
      </c>
      <c r="B24" s="20">
        <v>205</v>
      </c>
      <c r="C24" s="98"/>
      <c r="D24" s="109" t="s">
        <v>89</v>
      </c>
      <c r="E24" s="22">
        <v>44188</v>
      </c>
      <c r="F24" s="23" t="s">
        <v>90</v>
      </c>
      <c r="G24" s="24">
        <v>4558</v>
      </c>
      <c r="H24" s="25" t="s">
        <v>21</v>
      </c>
      <c r="I24" s="75" t="s">
        <v>61</v>
      </c>
      <c r="J24" s="107" t="s">
        <v>62</v>
      </c>
      <c r="K24" s="66" t="s">
        <v>91</v>
      </c>
      <c r="L24" s="67" t="s">
        <v>92</v>
      </c>
      <c r="M24" s="52">
        <v>4558</v>
      </c>
      <c r="N24" s="68">
        <f t="shared" ref="N24:N35" si="2">M24/G24</f>
        <v>1</v>
      </c>
      <c r="O24" s="3" t="s">
        <v>93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</row>
    <row r="25" spans="1:16378" s="5" customFormat="1" ht="45.95" customHeight="1">
      <c r="A25" s="20"/>
      <c r="B25" s="20"/>
      <c r="C25" s="98"/>
      <c r="D25" s="110"/>
      <c r="E25" s="22">
        <v>44188</v>
      </c>
      <c r="F25" s="23" t="s">
        <v>94</v>
      </c>
      <c r="G25" s="24">
        <v>1244</v>
      </c>
      <c r="H25" s="25"/>
      <c r="I25" s="75" t="s">
        <v>61</v>
      </c>
      <c r="J25" s="108"/>
      <c r="K25" s="66" t="s">
        <v>95</v>
      </c>
      <c r="L25" s="67" t="s">
        <v>96</v>
      </c>
      <c r="M25" s="52">
        <v>1244</v>
      </c>
      <c r="N25" s="68">
        <f t="shared" si="2"/>
        <v>1</v>
      </c>
      <c r="O25" s="3">
        <v>17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</row>
    <row r="26" spans="1:16378" s="5" customFormat="1" ht="42" customHeight="1">
      <c r="A26" s="20"/>
      <c r="B26" s="20"/>
      <c r="C26" s="98"/>
      <c r="D26" s="110"/>
      <c r="E26" s="22">
        <v>44188</v>
      </c>
      <c r="F26" s="23" t="s">
        <v>97</v>
      </c>
      <c r="G26" s="24">
        <v>656.96</v>
      </c>
      <c r="H26" s="25"/>
      <c r="I26" s="75" t="s">
        <v>61</v>
      </c>
      <c r="J26" s="108"/>
      <c r="K26" s="66" t="s">
        <v>98</v>
      </c>
      <c r="L26" s="67" t="s">
        <v>25</v>
      </c>
      <c r="M26" s="52">
        <v>656.96</v>
      </c>
      <c r="N26" s="68">
        <f t="shared" si="2"/>
        <v>1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</row>
    <row r="27" spans="1:16378" s="5" customFormat="1" ht="29.1" customHeight="1">
      <c r="A27" s="20"/>
      <c r="B27" s="20"/>
      <c r="C27" s="98"/>
      <c r="D27" s="110"/>
      <c r="E27" s="22">
        <v>44188</v>
      </c>
      <c r="F27" s="23" t="s">
        <v>99</v>
      </c>
      <c r="G27" s="24">
        <v>207</v>
      </c>
      <c r="H27" s="25"/>
      <c r="I27" s="75" t="s">
        <v>61</v>
      </c>
      <c r="J27" s="108"/>
      <c r="K27" s="66" t="s">
        <v>100</v>
      </c>
      <c r="L27" s="67" t="s">
        <v>101</v>
      </c>
      <c r="M27" s="52">
        <v>207</v>
      </c>
      <c r="N27" s="68">
        <f t="shared" si="2"/>
        <v>1</v>
      </c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</row>
    <row r="28" spans="1:16378" s="5" customFormat="1" ht="29.1" customHeight="1">
      <c r="A28" s="20"/>
      <c r="B28" s="20"/>
      <c r="C28" s="98"/>
      <c r="D28" s="110"/>
      <c r="E28" s="22">
        <v>44371</v>
      </c>
      <c r="F28" s="38" t="s">
        <v>102</v>
      </c>
      <c r="G28" s="24">
        <v>116</v>
      </c>
      <c r="H28" s="25"/>
      <c r="I28" s="75" t="s">
        <v>61</v>
      </c>
      <c r="J28" s="108"/>
      <c r="K28" s="66" t="s">
        <v>95</v>
      </c>
      <c r="L28" s="67" t="s">
        <v>103</v>
      </c>
      <c r="M28" s="52">
        <v>116</v>
      </c>
      <c r="N28" s="68">
        <f t="shared" si="2"/>
        <v>1</v>
      </c>
      <c r="O28" s="3">
        <v>17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</row>
    <row r="29" spans="1:16378" s="5" customFormat="1" ht="38.1" customHeight="1">
      <c r="A29" s="20"/>
      <c r="B29" s="20"/>
      <c r="C29" s="98"/>
      <c r="D29" s="110"/>
      <c r="E29" s="22">
        <v>44355</v>
      </c>
      <c r="F29" s="38" t="s">
        <v>104</v>
      </c>
      <c r="G29" s="24">
        <v>39</v>
      </c>
      <c r="H29" s="25"/>
      <c r="I29" s="75" t="s">
        <v>61</v>
      </c>
      <c r="J29" s="108"/>
      <c r="K29" s="66" t="s">
        <v>105</v>
      </c>
      <c r="L29" s="67" t="s">
        <v>106</v>
      </c>
      <c r="M29" s="52">
        <v>39</v>
      </c>
      <c r="N29" s="68">
        <f t="shared" si="2"/>
        <v>1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</row>
    <row r="30" spans="1:16378" s="5" customFormat="1" ht="47.1" customHeight="1">
      <c r="A30" s="20"/>
      <c r="B30" s="20"/>
      <c r="C30" s="98"/>
      <c r="D30" s="110"/>
      <c r="E30" s="22">
        <v>44355</v>
      </c>
      <c r="F30" s="38" t="s">
        <v>107</v>
      </c>
      <c r="G30" s="24">
        <v>144</v>
      </c>
      <c r="H30" s="25"/>
      <c r="I30" s="75" t="s">
        <v>61</v>
      </c>
      <c r="J30" s="108"/>
      <c r="K30" s="66" t="s">
        <v>105</v>
      </c>
      <c r="L30" s="67" t="s">
        <v>108</v>
      </c>
      <c r="M30" s="52">
        <v>144</v>
      </c>
      <c r="N30" s="68">
        <f t="shared" si="2"/>
        <v>1</v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</row>
    <row r="31" spans="1:16378" s="5" customFormat="1" ht="29.1" customHeight="1">
      <c r="A31" s="20"/>
      <c r="B31" s="20"/>
      <c r="C31" s="98"/>
      <c r="D31" s="110"/>
      <c r="E31" s="22">
        <v>44355</v>
      </c>
      <c r="F31" s="38" t="s">
        <v>109</v>
      </c>
      <c r="G31" s="24">
        <v>55</v>
      </c>
      <c r="H31" s="25"/>
      <c r="I31" s="75" t="s">
        <v>61</v>
      </c>
      <c r="J31" s="108"/>
      <c r="K31" s="66" t="s">
        <v>110</v>
      </c>
      <c r="L31" s="67" t="s">
        <v>111</v>
      </c>
      <c r="M31" s="52">
        <v>55</v>
      </c>
      <c r="N31" s="68">
        <f t="shared" si="2"/>
        <v>1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</row>
    <row r="32" spans="1:16378" s="5" customFormat="1" ht="29.1" customHeight="1">
      <c r="A32" s="20"/>
      <c r="B32" s="20"/>
      <c r="C32" s="98"/>
      <c r="D32" s="111"/>
      <c r="E32" s="22"/>
      <c r="F32" s="38" t="s">
        <v>112</v>
      </c>
      <c r="G32" s="24">
        <v>37.96</v>
      </c>
      <c r="H32" s="25"/>
      <c r="I32" s="75" t="s">
        <v>61</v>
      </c>
      <c r="J32" s="117"/>
      <c r="K32" s="66" t="s">
        <v>113</v>
      </c>
      <c r="L32" s="67" t="s">
        <v>25</v>
      </c>
      <c r="M32" s="52">
        <v>37.96</v>
      </c>
      <c r="N32" s="68">
        <f t="shared" si="2"/>
        <v>1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</row>
    <row r="33" spans="1:16378" s="5" customFormat="1" ht="29.1" customHeight="1">
      <c r="A33" s="20">
        <v>50</v>
      </c>
      <c r="B33" s="20">
        <v>2100408</v>
      </c>
      <c r="C33" s="98"/>
      <c r="D33" s="21" t="s">
        <v>114</v>
      </c>
      <c r="E33" s="22">
        <v>44194</v>
      </c>
      <c r="F33" s="23" t="s">
        <v>115</v>
      </c>
      <c r="G33" s="24">
        <v>1886</v>
      </c>
      <c r="H33" s="25" t="s">
        <v>21</v>
      </c>
      <c r="I33" s="75" t="s">
        <v>42</v>
      </c>
      <c r="J33" s="65" t="s">
        <v>76</v>
      </c>
      <c r="K33" s="66" t="s">
        <v>116</v>
      </c>
      <c r="L33" s="67" t="s">
        <v>117</v>
      </c>
      <c r="M33" s="52">
        <v>1886</v>
      </c>
      <c r="N33" s="68">
        <f t="shared" si="2"/>
        <v>1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</row>
    <row r="34" spans="1:16378" s="5" customFormat="1" ht="29.1" customHeight="1">
      <c r="A34" s="20"/>
      <c r="B34" s="20"/>
      <c r="C34" s="98"/>
      <c r="D34" s="21"/>
      <c r="E34" s="39">
        <v>44384</v>
      </c>
      <c r="F34" s="40" t="s">
        <v>118</v>
      </c>
      <c r="G34" s="41">
        <v>254.36</v>
      </c>
      <c r="H34" s="42"/>
      <c r="I34" s="76" t="s">
        <v>42</v>
      </c>
      <c r="J34" s="77" t="s">
        <v>76</v>
      </c>
      <c r="K34" s="78" t="s">
        <v>116</v>
      </c>
      <c r="L34" s="79" t="s">
        <v>119</v>
      </c>
      <c r="M34" s="55">
        <v>254.36</v>
      </c>
      <c r="N34" s="80">
        <f t="shared" si="2"/>
        <v>1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</row>
    <row r="35" spans="1:16378" s="5" customFormat="1" ht="29.1" customHeight="1">
      <c r="A35" s="20"/>
      <c r="B35" s="20"/>
      <c r="C35" s="98"/>
      <c r="D35" s="21"/>
      <c r="E35" s="39"/>
      <c r="F35" s="40" t="s">
        <v>115</v>
      </c>
      <c r="G35" s="41">
        <v>362</v>
      </c>
      <c r="H35" s="42"/>
      <c r="I35" s="76" t="s">
        <v>42</v>
      </c>
      <c r="J35" s="77" t="s">
        <v>76</v>
      </c>
      <c r="K35" s="78" t="s">
        <v>116</v>
      </c>
      <c r="L35" s="79" t="s">
        <v>117</v>
      </c>
      <c r="M35" s="55">
        <v>362</v>
      </c>
      <c r="N35" s="80">
        <f t="shared" si="2"/>
        <v>1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</row>
    <row r="36" spans="1:16378" s="5" customFormat="1" ht="47.25" customHeight="1">
      <c r="A36" s="20">
        <v>224</v>
      </c>
      <c r="B36" s="20">
        <v>2082602</v>
      </c>
      <c r="C36" s="98"/>
      <c r="D36" s="21" t="s">
        <v>120</v>
      </c>
      <c r="E36" s="22">
        <v>44183</v>
      </c>
      <c r="F36" s="23" t="s">
        <v>121</v>
      </c>
      <c r="G36" s="41">
        <v>6528.8</v>
      </c>
      <c r="H36" s="25" t="s">
        <v>21</v>
      </c>
      <c r="I36" s="75" t="s">
        <v>42</v>
      </c>
      <c r="J36" s="65" t="s">
        <v>122</v>
      </c>
      <c r="K36" s="66" t="s">
        <v>123</v>
      </c>
      <c r="L36" s="67" t="s">
        <v>124</v>
      </c>
      <c r="M36" s="52">
        <v>6528.8</v>
      </c>
      <c r="N36" s="68">
        <f t="shared" ref="N36:N40" si="3">M36/G36</f>
        <v>1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</row>
    <row r="37" spans="1:16378" s="5" customFormat="1" ht="47.25" customHeight="1">
      <c r="A37" s="20"/>
      <c r="B37" s="20"/>
      <c r="C37" s="98"/>
      <c r="D37" s="21" t="s">
        <v>125</v>
      </c>
      <c r="E37" s="22">
        <v>44188</v>
      </c>
      <c r="F37" s="23" t="s">
        <v>126</v>
      </c>
      <c r="G37" s="24">
        <v>1305</v>
      </c>
      <c r="H37" s="25"/>
      <c r="I37" s="75" t="s">
        <v>42</v>
      </c>
      <c r="J37" s="65" t="s">
        <v>127</v>
      </c>
      <c r="K37" s="66" t="s">
        <v>125</v>
      </c>
      <c r="L37" s="67" t="s">
        <v>128</v>
      </c>
      <c r="M37" s="52">
        <v>1305</v>
      </c>
      <c r="N37" s="68">
        <f t="shared" si="3"/>
        <v>1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</row>
    <row r="38" spans="1:16378" s="5" customFormat="1" ht="27.95" customHeight="1">
      <c r="A38" s="3"/>
      <c r="B38" s="3"/>
      <c r="C38" s="98"/>
      <c r="D38" s="110" t="s">
        <v>129</v>
      </c>
      <c r="E38" s="43">
        <v>44195</v>
      </c>
      <c r="F38" s="44" t="s">
        <v>130</v>
      </c>
      <c r="G38" s="45">
        <v>12960</v>
      </c>
      <c r="H38" s="46"/>
      <c r="I38" s="75" t="s">
        <v>42</v>
      </c>
      <c r="J38" s="73" t="s">
        <v>131</v>
      </c>
      <c r="K38" s="46" t="s">
        <v>132</v>
      </c>
      <c r="L38" s="67" t="s">
        <v>133</v>
      </c>
      <c r="M38" s="45">
        <v>12960</v>
      </c>
      <c r="N38" s="68">
        <f t="shared" si="3"/>
        <v>1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</row>
    <row r="39" spans="1:16378" s="5" customFormat="1" ht="27.95" customHeight="1">
      <c r="A39" s="3"/>
      <c r="B39" s="3"/>
      <c r="C39" s="98"/>
      <c r="D39" s="110"/>
      <c r="E39" s="47">
        <v>44384</v>
      </c>
      <c r="F39" s="48" t="s">
        <v>134</v>
      </c>
      <c r="G39" s="49">
        <v>923</v>
      </c>
      <c r="H39" s="50"/>
      <c r="I39" s="76" t="s">
        <v>42</v>
      </c>
      <c r="J39" s="81" t="s">
        <v>131</v>
      </c>
      <c r="K39" s="50" t="s">
        <v>132</v>
      </c>
      <c r="L39" s="79" t="s">
        <v>135</v>
      </c>
      <c r="M39" s="49">
        <v>923</v>
      </c>
      <c r="N39" s="80">
        <f t="shared" si="3"/>
        <v>1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</row>
    <row r="40" spans="1:16378" s="5" customFormat="1" ht="27.95" customHeight="1">
      <c r="A40" s="3"/>
      <c r="B40" s="3"/>
      <c r="C40" s="98"/>
      <c r="D40" s="111"/>
      <c r="E40" s="47">
        <v>44195</v>
      </c>
      <c r="F40" s="48" t="s">
        <v>130</v>
      </c>
      <c r="G40" s="49">
        <v>2385</v>
      </c>
      <c r="H40" s="50"/>
      <c r="I40" s="76" t="s">
        <v>42</v>
      </c>
      <c r="J40" s="81" t="s">
        <v>131</v>
      </c>
      <c r="K40" s="50" t="s">
        <v>132</v>
      </c>
      <c r="L40" s="79" t="s">
        <v>136</v>
      </c>
      <c r="M40" s="49">
        <v>2385</v>
      </c>
      <c r="N40" s="80">
        <f t="shared" si="3"/>
        <v>1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</row>
    <row r="41" spans="1:16378" s="5" customFormat="1" ht="27.95" customHeight="1">
      <c r="A41" s="3"/>
      <c r="B41" s="3"/>
      <c r="C41" s="98"/>
      <c r="D41" s="109" t="s">
        <v>137</v>
      </c>
      <c r="E41" s="51">
        <v>44180</v>
      </c>
      <c r="F41" s="23" t="s">
        <v>138</v>
      </c>
      <c r="G41" s="52">
        <v>1295</v>
      </c>
      <c r="H41" s="53"/>
      <c r="I41" s="53" t="s">
        <v>139</v>
      </c>
      <c r="J41" s="65" t="s">
        <v>140</v>
      </c>
      <c r="K41" s="53" t="s">
        <v>141</v>
      </c>
      <c r="L41" s="65" t="s">
        <v>142</v>
      </c>
      <c r="M41" s="52">
        <v>1295</v>
      </c>
      <c r="N41" s="68">
        <f t="shared" ref="N41:N43" si="4">M41/G41</f>
        <v>1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</row>
    <row r="42" spans="1:16378" s="5" customFormat="1" ht="27.95" customHeight="1">
      <c r="A42" s="3"/>
      <c r="B42" s="3"/>
      <c r="C42" s="98"/>
      <c r="D42" s="110"/>
      <c r="E42" s="54">
        <v>44355</v>
      </c>
      <c r="F42" s="40" t="s">
        <v>143</v>
      </c>
      <c r="G42" s="55">
        <v>179</v>
      </c>
      <c r="H42" s="56"/>
      <c r="I42" s="56" t="s">
        <v>139</v>
      </c>
      <c r="J42" s="77" t="s">
        <v>140</v>
      </c>
      <c r="K42" s="56" t="s">
        <v>141</v>
      </c>
      <c r="L42" s="77" t="s">
        <v>144</v>
      </c>
      <c r="M42" s="55">
        <v>179</v>
      </c>
      <c r="N42" s="80">
        <f t="shared" si="4"/>
        <v>1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</row>
    <row r="43" spans="1:16378" s="5" customFormat="1" ht="27.95" customHeight="1">
      <c r="A43" s="3"/>
      <c r="B43" s="3"/>
      <c r="C43" s="98"/>
      <c r="D43" s="111"/>
      <c r="E43" s="51">
        <v>44355</v>
      </c>
      <c r="F43" s="23" t="s">
        <v>143</v>
      </c>
      <c r="G43" s="52">
        <v>-273</v>
      </c>
      <c r="H43" s="53"/>
      <c r="I43" s="53" t="s">
        <v>139</v>
      </c>
      <c r="J43" s="65" t="s">
        <v>140</v>
      </c>
      <c r="K43" s="53" t="s">
        <v>141</v>
      </c>
      <c r="L43" s="65" t="s">
        <v>145</v>
      </c>
      <c r="M43" s="52">
        <v>-273</v>
      </c>
      <c r="N43" s="68">
        <f t="shared" si="4"/>
        <v>1</v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</row>
    <row r="44" spans="1:16378" s="5" customFormat="1" ht="27.95" customHeight="1">
      <c r="A44" s="3"/>
      <c r="B44" s="3"/>
      <c r="C44" s="98"/>
      <c r="D44" s="21" t="s">
        <v>146</v>
      </c>
      <c r="E44" s="51">
        <v>44203</v>
      </c>
      <c r="F44" s="23" t="s">
        <v>147</v>
      </c>
      <c r="G44" s="52">
        <v>513</v>
      </c>
      <c r="H44" s="53"/>
      <c r="I44" s="53" t="s">
        <v>148</v>
      </c>
      <c r="J44" s="65" t="s">
        <v>149</v>
      </c>
      <c r="K44" s="53" t="s">
        <v>146</v>
      </c>
      <c r="L44" s="65"/>
      <c r="M44" s="52">
        <v>513</v>
      </c>
      <c r="N44" s="68">
        <f t="shared" ref="N44:N52" si="5">M44/G44</f>
        <v>1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</row>
    <row r="45" spans="1:16378" s="5" customFormat="1" ht="27.95" customHeight="1">
      <c r="A45" s="3"/>
      <c r="B45" s="3"/>
      <c r="C45" s="98"/>
      <c r="D45" s="109" t="s">
        <v>150</v>
      </c>
      <c r="E45" s="51">
        <v>44202</v>
      </c>
      <c r="F45" s="23" t="s">
        <v>151</v>
      </c>
      <c r="G45" s="52">
        <v>1043</v>
      </c>
      <c r="H45" s="53"/>
      <c r="I45" s="53" t="s">
        <v>148</v>
      </c>
      <c r="J45" s="65" t="s">
        <v>152</v>
      </c>
      <c r="K45" s="53" t="s">
        <v>153</v>
      </c>
      <c r="L45" s="65" t="s">
        <v>154</v>
      </c>
      <c r="M45" s="52">
        <v>1043</v>
      </c>
      <c r="N45" s="68">
        <f t="shared" si="5"/>
        <v>1</v>
      </c>
      <c r="O45" s="3" t="s">
        <v>155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</row>
    <row r="46" spans="1:16378" s="5" customFormat="1" ht="27.95" customHeight="1">
      <c r="A46" s="3"/>
      <c r="B46" s="3"/>
      <c r="C46" s="98"/>
      <c r="D46" s="111"/>
      <c r="E46" s="53"/>
      <c r="F46" s="23" t="s">
        <v>156</v>
      </c>
      <c r="G46" s="52">
        <v>285</v>
      </c>
      <c r="H46" s="53"/>
      <c r="I46" s="53" t="s">
        <v>148</v>
      </c>
      <c r="J46" s="65" t="s">
        <v>149</v>
      </c>
      <c r="K46" s="53" t="s">
        <v>157</v>
      </c>
      <c r="L46" s="65" t="s">
        <v>158</v>
      </c>
      <c r="M46" s="52">
        <v>285</v>
      </c>
      <c r="N46" s="68">
        <f t="shared" si="5"/>
        <v>1</v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</row>
    <row r="47" spans="1:16378" s="5" customFormat="1" ht="27.95" customHeight="1">
      <c r="A47" s="3"/>
      <c r="B47" s="3"/>
      <c r="C47" s="98"/>
      <c r="D47" s="21" t="s">
        <v>159</v>
      </c>
      <c r="E47" s="51">
        <v>44196</v>
      </c>
      <c r="F47" s="23" t="s">
        <v>160</v>
      </c>
      <c r="G47" s="52">
        <v>638.17999999999995</v>
      </c>
      <c r="H47" s="53"/>
      <c r="I47" s="53" t="s">
        <v>42</v>
      </c>
      <c r="J47" s="65" t="s">
        <v>76</v>
      </c>
      <c r="K47" s="53" t="s">
        <v>159</v>
      </c>
      <c r="L47" s="65" t="s">
        <v>161</v>
      </c>
      <c r="M47" s="52">
        <v>638.17999999999995</v>
      </c>
      <c r="N47" s="68">
        <f t="shared" si="5"/>
        <v>1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</row>
    <row r="48" spans="1:16378" s="5" customFormat="1" ht="27.95" customHeight="1">
      <c r="A48" s="3"/>
      <c r="B48" s="3"/>
      <c r="C48" s="98"/>
      <c r="D48" s="109" t="s">
        <v>162</v>
      </c>
      <c r="E48" s="51">
        <v>44195</v>
      </c>
      <c r="F48" s="23" t="s">
        <v>163</v>
      </c>
      <c r="G48" s="52">
        <v>60</v>
      </c>
      <c r="H48" s="53"/>
      <c r="I48" s="75" t="s">
        <v>42</v>
      </c>
      <c r="J48" s="65" t="s">
        <v>76</v>
      </c>
      <c r="K48" s="66" t="s">
        <v>164</v>
      </c>
      <c r="L48" s="65" t="s">
        <v>165</v>
      </c>
      <c r="M48" s="52">
        <v>60</v>
      </c>
      <c r="N48" s="68">
        <f t="shared" si="5"/>
        <v>1</v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</row>
    <row r="49" spans="1:16378" s="5" customFormat="1" ht="27.95" customHeight="1">
      <c r="A49" s="3"/>
      <c r="B49" s="3"/>
      <c r="C49" s="98"/>
      <c r="D49" s="110"/>
      <c r="E49" s="51">
        <v>44195</v>
      </c>
      <c r="F49" s="23" t="s">
        <v>166</v>
      </c>
      <c r="G49" s="52">
        <v>212</v>
      </c>
      <c r="H49" s="53"/>
      <c r="I49" s="75" t="s">
        <v>42</v>
      </c>
      <c r="J49" s="65" t="s">
        <v>76</v>
      </c>
      <c r="K49" s="53" t="s">
        <v>162</v>
      </c>
      <c r="L49" s="65" t="s">
        <v>167</v>
      </c>
      <c r="M49" s="52">
        <v>212</v>
      </c>
      <c r="N49" s="68">
        <f t="shared" si="5"/>
        <v>1</v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</row>
    <row r="50" spans="1:16378" s="5" customFormat="1" ht="27.95" customHeight="1">
      <c r="A50" s="3"/>
      <c r="B50" s="3"/>
      <c r="C50" s="98"/>
      <c r="D50" s="110"/>
      <c r="E50" s="51">
        <v>44384</v>
      </c>
      <c r="F50" s="23" t="s">
        <v>168</v>
      </c>
      <c r="G50" s="52">
        <v>52</v>
      </c>
      <c r="H50" s="53"/>
      <c r="I50" s="75" t="s">
        <v>42</v>
      </c>
      <c r="J50" s="65" t="s">
        <v>76</v>
      </c>
      <c r="K50" s="82" t="s">
        <v>169</v>
      </c>
      <c r="L50" s="65" t="s">
        <v>170</v>
      </c>
      <c r="M50" s="52">
        <v>52</v>
      </c>
      <c r="N50" s="68">
        <f t="shared" si="5"/>
        <v>1</v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</row>
    <row r="51" spans="1:16378" s="5" customFormat="1" ht="27.95" customHeight="1">
      <c r="A51" s="3"/>
      <c r="B51" s="3"/>
      <c r="C51" s="98"/>
      <c r="D51" s="110"/>
      <c r="E51" s="51">
        <v>44384</v>
      </c>
      <c r="F51" s="23" t="s">
        <v>171</v>
      </c>
      <c r="G51" s="52">
        <v>10</v>
      </c>
      <c r="H51" s="53"/>
      <c r="I51" s="75" t="s">
        <v>42</v>
      </c>
      <c r="J51" s="65" t="s">
        <v>76</v>
      </c>
      <c r="K51" s="83" t="s">
        <v>172</v>
      </c>
      <c r="L51" s="65" t="s">
        <v>173</v>
      </c>
      <c r="M51" s="52">
        <v>10</v>
      </c>
      <c r="N51" s="68">
        <f t="shared" si="5"/>
        <v>1</v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</row>
    <row r="52" spans="1:16378" s="5" customFormat="1" ht="27.95" customHeight="1">
      <c r="A52" s="3"/>
      <c r="B52" s="3"/>
      <c r="C52" s="98"/>
      <c r="D52" s="110"/>
      <c r="E52" s="51">
        <v>44384</v>
      </c>
      <c r="F52" s="23" t="s">
        <v>174</v>
      </c>
      <c r="G52" s="52">
        <v>200</v>
      </c>
      <c r="H52" s="53"/>
      <c r="I52" s="75" t="s">
        <v>42</v>
      </c>
      <c r="J52" s="65" t="s">
        <v>76</v>
      </c>
      <c r="K52" s="83" t="s">
        <v>175</v>
      </c>
      <c r="L52" s="65" t="s">
        <v>176</v>
      </c>
      <c r="M52" s="52">
        <v>200</v>
      </c>
      <c r="N52" s="68">
        <f t="shared" si="5"/>
        <v>1</v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</row>
    <row r="53" spans="1:16378" s="5" customFormat="1" ht="27.95" customHeight="1">
      <c r="A53" s="3"/>
      <c r="B53" s="3"/>
      <c r="C53" s="98"/>
      <c r="D53" s="111"/>
      <c r="E53" s="51"/>
      <c r="F53" s="23" t="s">
        <v>177</v>
      </c>
      <c r="G53" s="52">
        <v>6.9</v>
      </c>
      <c r="H53" s="53"/>
      <c r="I53" s="75"/>
      <c r="J53" s="65"/>
      <c r="K53" s="83"/>
      <c r="L53" s="65"/>
      <c r="M53" s="52"/>
      <c r="N53" s="68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</row>
    <row r="54" spans="1:16378" s="5" customFormat="1" ht="27.95" customHeight="1">
      <c r="A54" s="3"/>
      <c r="B54" s="3"/>
      <c r="C54" s="101"/>
      <c r="D54" s="21" t="s">
        <v>178</v>
      </c>
      <c r="E54" s="51">
        <v>44196</v>
      </c>
      <c r="F54" s="23" t="s">
        <v>179</v>
      </c>
      <c r="G54" s="52">
        <v>1923</v>
      </c>
      <c r="H54" s="53"/>
      <c r="I54" s="53" t="s">
        <v>42</v>
      </c>
      <c r="J54" s="65" t="s">
        <v>180</v>
      </c>
      <c r="K54" s="53" t="s">
        <v>178</v>
      </c>
      <c r="L54" s="65" t="s">
        <v>181</v>
      </c>
      <c r="M54" s="52">
        <v>1923</v>
      </c>
      <c r="N54" s="68">
        <f t="shared" ref="N54:N60" si="6">M54/G54</f>
        <v>1</v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</row>
    <row r="55" spans="1:16378" s="6" customFormat="1" ht="27.95" customHeight="1">
      <c r="A55" s="4"/>
      <c r="B55" s="4"/>
      <c r="C55" s="102" t="s">
        <v>182</v>
      </c>
      <c r="D55" s="27" t="s">
        <v>18</v>
      </c>
      <c r="E55" s="57"/>
      <c r="F55" s="29"/>
      <c r="G55" s="58">
        <f>SUM(G56:G60)</f>
        <v>177</v>
      </c>
      <c r="H55" s="57"/>
      <c r="I55" s="57"/>
      <c r="J55" s="69"/>
      <c r="K55" s="57"/>
      <c r="L55" s="69"/>
      <c r="M55" s="58">
        <f>SUM(M56:M57)</f>
        <v>201</v>
      </c>
      <c r="N55" s="68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</row>
    <row r="56" spans="1:16378" s="5" customFormat="1" ht="27.95" customHeight="1">
      <c r="A56" s="3"/>
      <c r="B56" s="3"/>
      <c r="C56" s="103"/>
      <c r="D56" s="112" t="s">
        <v>183</v>
      </c>
      <c r="E56" s="60">
        <v>44182</v>
      </c>
      <c r="F56" s="23" t="s">
        <v>184</v>
      </c>
      <c r="G56" s="52">
        <v>125</v>
      </c>
      <c r="H56" s="53"/>
      <c r="I56" s="53" t="s">
        <v>185</v>
      </c>
      <c r="J56" s="65" t="s">
        <v>186</v>
      </c>
      <c r="K56" s="53" t="s">
        <v>183</v>
      </c>
      <c r="L56" s="65" t="s">
        <v>187</v>
      </c>
      <c r="M56" s="52">
        <v>125</v>
      </c>
      <c r="N56" s="68">
        <f t="shared" si="6"/>
        <v>1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</row>
    <row r="57" spans="1:16378" ht="54.95" customHeight="1">
      <c r="C57" s="103"/>
      <c r="D57" s="112"/>
      <c r="E57" s="61">
        <v>44193</v>
      </c>
      <c r="F57" s="23" t="s">
        <v>188</v>
      </c>
      <c r="G57" s="62">
        <v>76</v>
      </c>
      <c r="H57" s="46"/>
      <c r="I57" s="53" t="s">
        <v>185</v>
      </c>
      <c r="J57" s="65" t="s">
        <v>186</v>
      </c>
      <c r="K57" s="84" t="s">
        <v>189</v>
      </c>
      <c r="L57" s="65" t="s">
        <v>190</v>
      </c>
      <c r="M57" s="62">
        <v>76</v>
      </c>
      <c r="N57" s="68">
        <f t="shared" si="6"/>
        <v>1</v>
      </c>
    </row>
    <row r="58" spans="1:16378" ht="54.95" customHeight="1">
      <c r="C58" s="103"/>
      <c r="D58" s="112"/>
      <c r="E58" s="63">
        <v>44217</v>
      </c>
      <c r="F58" s="23" t="s">
        <v>191</v>
      </c>
      <c r="G58" s="64">
        <v>10</v>
      </c>
      <c r="H58" s="53"/>
      <c r="I58" s="53" t="s">
        <v>185</v>
      </c>
      <c r="J58" s="65" t="s">
        <v>186</v>
      </c>
      <c r="K58" s="85" t="s">
        <v>183</v>
      </c>
      <c r="L58" s="65" t="s">
        <v>192</v>
      </c>
      <c r="M58" s="64">
        <v>10</v>
      </c>
      <c r="N58" s="68">
        <f t="shared" si="6"/>
        <v>1</v>
      </c>
    </row>
    <row r="59" spans="1:16378" ht="54.95" customHeight="1">
      <c r="C59" s="103"/>
      <c r="D59" s="112"/>
      <c r="E59" s="63">
        <v>44405</v>
      </c>
      <c r="F59" s="23" t="s">
        <v>184</v>
      </c>
      <c r="G59" s="64">
        <v>5</v>
      </c>
      <c r="H59" s="53"/>
      <c r="I59" s="53" t="s">
        <v>185</v>
      </c>
      <c r="J59" s="65" t="s">
        <v>186</v>
      </c>
      <c r="K59" s="53" t="s">
        <v>183</v>
      </c>
      <c r="L59" s="65" t="s">
        <v>193</v>
      </c>
      <c r="M59" s="64">
        <v>5</v>
      </c>
      <c r="N59" s="68">
        <f t="shared" si="6"/>
        <v>1</v>
      </c>
    </row>
    <row r="60" spans="1:16378" ht="54.95" customHeight="1">
      <c r="C60" s="103"/>
      <c r="D60" s="112"/>
      <c r="E60" s="63">
        <v>44405</v>
      </c>
      <c r="F60" s="23" t="s">
        <v>188</v>
      </c>
      <c r="G60" s="64">
        <v>-39</v>
      </c>
      <c r="H60" s="53"/>
      <c r="I60" s="53" t="s">
        <v>185</v>
      </c>
      <c r="J60" s="65" t="s">
        <v>186</v>
      </c>
      <c r="K60" s="85" t="s">
        <v>189</v>
      </c>
      <c r="L60" s="65" t="s">
        <v>194</v>
      </c>
      <c r="M60" s="64">
        <v>-39</v>
      </c>
      <c r="N60" s="68">
        <f t="shared" si="6"/>
        <v>1</v>
      </c>
    </row>
    <row r="62" spans="1:16378" ht="30.95" customHeight="1"/>
    <row r="63" spans="1:16378" s="1" customFormat="1" ht="44.1" customHeight="1">
      <c r="A63" s="94" t="s">
        <v>195</v>
      </c>
      <c r="B63" s="94"/>
      <c r="C63" s="94"/>
      <c r="D63" s="95"/>
      <c r="E63" s="94"/>
      <c r="F63" s="94"/>
      <c r="G63" s="96"/>
      <c r="H63" s="94"/>
      <c r="I63" s="94"/>
      <c r="J63" s="94"/>
      <c r="K63" s="94"/>
      <c r="L63" s="94"/>
      <c r="M63" s="96"/>
      <c r="N63" s="94"/>
    </row>
    <row r="64" spans="1:16378" s="1" customFormat="1" ht="18" customHeight="1">
      <c r="A64" s="11"/>
      <c r="B64" s="11"/>
      <c r="C64" s="11"/>
      <c r="D64" s="12"/>
      <c r="E64" s="11"/>
      <c r="F64" s="11"/>
      <c r="G64" s="13"/>
      <c r="H64" s="3"/>
      <c r="I64" s="3"/>
      <c r="J64" s="59"/>
      <c r="K64" s="3"/>
      <c r="L64" s="59"/>
      <c r="M64" s="97" t="s">
        <v>1</v>
      </c>
      <c r="N64" s="97"/>
    </row>
    <row r="65" spans="1:14" s="1" customFormat="1" ht="30" customHeight="1">
      <c r="A65" s="14" t="s">
        <v>2</v>
      </c>
      <c r="B65" s="14" t="s">
        <v>3</v>
      </c>
      <c r="C65" s="14" t="s">
        <v>4</v>
      </c>
      <c r="D65" s="15" t="s">
        <v>5</v>
      </c>
      <c r="E65" s="16" t="s">
        <v>6</v>
      </c>
      <c r="F65" s="16" t="s">
        <v>7</v>
      </c>
      <c r="G65" s="17" t="s">
        <v>8</v>
      </c>
      <c r="H65" s="18" t="s">
        <v>9</v>
      </c>
      <c r="I65" s="16" t="s">
        <v>10</v>
      </c>
      <c r="J65" s="16" t="s">
        <v>11</v>
      </c>
      <c r="K65" s="16" t="s">
        <v>12</v>
      </c>
      <c r="L65" s="16" t="s">
        <v>13</v>
      </c>
      <c r="M65" s="17" t="s">
        <v>14</v>
      </c>
      <c r="N65" s="16" t="s">
        <v>15</v>
      </c>
    </row>
    <row r="66" spans="1:14" s="1" customFormat="1" ht="30" customHeight="1">
      <c r="A66" s="86"/>
      <c r="B66" s="86"/>
      <c r="C66" s="14"/>
      <c r="D66" s="15" t="s">
        <v>16</v>
      </c>
      <c r="E66" s="16"/>
      <c r="F66" s="16"/>
      <c r="G66" s="87">
        <v>2507.4</v>
      </c>
      <c r="H66" s="18"/>
      <c r="I66" s="16"/>
      <c r="J66" s="16"/>
      <c r="K66" s="16"/>
      <c r="L66" s="16"/>
      <c r="M66" s="87">
        <v>2507.4</v>
      </c>
      <c r="N66" s="16"/>
    </row>
    <row r="67" spans="1:14" ht="69" customHeight="1">
      <c r="C67" s="104" t="s">
        <v>196</v>
      </c>
      <c r="D67" s="88" t="s">
        <v>197</v>
      </c>
      <c r="E67" s="89">
        <v>44195</v>
      </c>
      <c r="F67" s="90" t="s">
        <v>198</v>
      </c>
      <c r="G67" s="87">
        <v>26.4</v>
      </c>
      <c r="H67" s="53"/>
      <c r="I67" s="75" t="s">
        <v>61</v>
      </c>
      <c r="J67" s="91" t="s">
        <v>199</v>
      </c>
      <c r="K67" s="88" t="s">
        <v>200</v>
      </c>
      <c r="L67" s="92"/>
      <c r="M67" s="87">
        <v>26.4</v>
      </c>
      <c r="N67" s="68">
        <f t="shared" ref="N67:N72" si="7">M67/G67</f>
        <v>1</v>
      </c>
    </row>
    <row r="68" spans="1:14" ht="68.099999999999994" customHeight="1">
      <c r="C68" s="105"/>
      <c r="D68" s="88" t="s">
        <v>197</v>
      </c>
      <c r="E68" s="89">
        <v>44208</v>
      </c>
      <c r="F68" s="90" t="s">
        <v>201</v>
      </c>
      <c r="G68" s="87">
        <v>1071</v>
      </c>
      <c r="H68" s="53"/>
      <c r="I68" s="75" t="s">
        <v>61</v>
      </c>
      <c r="J68" s="91" t="s">
        <v>199</v>
      </c>
      <c r="K68" s="88" t="s">
        <v>202</v>
      </c>
      <c r="L68" s="92" t="s">
        <v>203</v>
      </c>
      <c r="M68" s="87">
        <v>1071</v>
      </c>
      <c r="N68" s="68">
        <f t="shared" si="7"/>
        <v>1</v>
      </c>
    </row>
    <row r="69" spans="1:14" ht="68.099999999999994" customHeight="1">
      <c r="C69" s="105"/>
      <c r="D69" s="88" t="s">
        <v>197</v>
      </c>
      <c r="E69" s="89"/>
      <c r="F69" s="90" t="s">
        <v>204</v>
      </c>
      <c r="G69" s="87">
        <v>77</v>
      </c>
      <c r="H69" s="53"/>
      <c r="I69" s="75" t="s">
        <v>61</v>
      </c>
      <c r="J69" s="91" t="s">
        <v>199</v>
      </c>
      <c r="K69" s="88" t="s">
        <v>205</v>
      </c>
      <c r="L69" s="92"/>
      <c r="M69" s="87">
        <v>77</v>
      </c>
      <c r="N69" s="68">
        <f t="shared" si="7"/>
        <v>1</v>
      </c>
    </row>
    <row r="70" spans="1:14" ht="50.1" customHeight="1">
      <c r="C70" s="105"/>
      <c r="D70" s="88" t="s">
        <v>206</v>
      </c>
      <c r="E70" s="89">
        <v>44173</v>
      </c>
      <c r="F70" s="90" t="s">
        <v>207</v>
      </c>
      <c r="G70" s="87">
        <v>972</v>
      </c>
      <c r="H70" s="53"/>
      <c r="I70" s="53" t="s">
        <v>29</v>
      </c>
      <c r="J70" s="91" t="s">
        <v>208</v>
      </c>
      <c r="K70" s="88" t="s">
        <v>209</v>
      </c>
      <c r="L70" s="92"/>
      <c r="M70" s="87">
        <v>972</v>
      </c>
      <c r="N70" s="68">
        <f t="shared" si="7"/>
        <v>1</v>
      </c>
    </row>
    <row r="71" spans="1:14" ht="68.099999999999994" customHeight="1">
      <c r="C71" s="105"/>
      <c r="D71" s="88" t="s">
        <v>210</v>
      </c>
      <c r="E71" s="89">
        <v>44185</v>
      </c>
      <c r="F71" s="90" t="s">
        <v>211</v>
      </c>
      <c r="G71" s="87">
        <v>41</v>
      </c>
      <c r="H71" s="53"/>
      <c r="I71" s="53" t="s">
        <v>148</v>
      </c>
      <c r="J71" s="91" t="s">
        <v>212</v>
      </c>
      <c r="K71" s="88" t="s">
        <v>213</v>
      </c>
      <c r="L71" s="92"/>
      <c r="M71" s="87">
        <v>41</v>
      </c>
      <c r="N71" s="68">
        <f t="shared" si="7"/>
        <v>1</v>
      </c>
    </row>
    <row r="72" spans="1:14" ht="51" customHeight="1">
      <c r="C72" s="106"/>
      <c r="D72" s="88" t="s">
        <v>210</v>
      </c>
      <c r="E72" s="89">
        <v>44185</v>
      </c>
      <c r="F72" s="90" t="s">
        <v>211</v>
      </c>
      <c r="G72" s="87">
        <v>394</v>
      </c>
      <c r="H72" s="53"/>
      <c r="I72" s="53" t="s">
        <v>148</v>
      </c>
      <c r="J72" s="91" t="s">
        <v>214</v>
      </c>
      <c r="K72" s="88" t="s">
        <v>215</v>
      </c>
      <c r="L72" s="92"/>
      <c r="M72" s="87">
        <v>394</v>
      </c>
      <c r="N72" s="68">
        <f t="shared" si="7"/>
        <v>1</v>
      </c>
    </row>
    <row r="73" spans="1:14" ht="14.25">
      <c r="M73" s="93"/>
    </row>
  </sheetData>
  <autoFilter ref="A3:XEX60">
    <extLst/>
  </autoFilter>
  <mergeCells count="25">
    <mergeCell ref="C67:C72"/>
    <mergeCell ref="D9:D10"/>
    <mergeCell ref="D11:D13"/>
    <mergeCell ref="D16:D17"/>
    <mergeCell ref="D20:D21"/>
    <mergeCell ref="D22:D23"/>
    <mergeCell ref="D24:D32"/>
    <mergeCell ref="D38:D40"/>
    <mergeCell ref="D41:D43"/>
    <mergeCell ref="D45:D46"/>
    <mergeCell ref="D48:D53"/>
    <mergeCell ref="D56:D60"/>
    <mergeCell ref="A1:N1"/>
    <mergeCell ref="M2:N2"/>
    <mergeCell ref="A63:N63"/>
    <mergeCell ref="M64:N64"/>
    <mergeCell ref="C5:C6"/>
    <mergeCell ref="C7:C54"/>
    <mergeCell ref="C55:C60"/>
    <mergeCell ref="E11:E12"/>
    <mergeCell ref="F11:F12"/>
    <mergeCell ref="I11:I12"/>
    <mergeCell ref="J11:J12"/>
    <mergeCell ref="J20:J21"/>
    <mergeCell ref="J24:J32"/>
  </mergeCells>
  <phoneticPr fontId="17" type="noConversion"/>
  <pageMargins left="0.74803149606299202" right="0.74803149606299202" top="0.98425196850393704" bottom="0.98425196850393704" header="0.511811023622047" footer="0.511811023622047"/>
  <pageSetup paperSize="8" scale="9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直达（不含参照）</vt:lpstr>
      <vt:lpstr>'直达（不含参照）'!Print_Titles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用户</cp:lastModifiedBy>
  <cp:lastPrinted>2020-09-08T07:34:00Z</cp:lastPrinted>
  <dcterms:created xsi:type="dcterms:W3CDTF">2020-07-31T03:28:00Z</dcterms:created>
  <dcterms:modified xsi:type="dcterms:W3CDTF">2021-08-24T01:18:03Z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96A47550523A4690A55BD3C0065D1631</vt:lpwstr>
  </property>
</Properties>
</file>