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1 (3)" sheetId="5" r:id="rId2"/>
    <sheet name="Sheet1" sheetId="1" r:id="rId3"/>
    <sheet name="Sheet2" sheetId="2" r:id="rId4"/>
    <sheet name="Sheet3" sheetId="3" r:id="rId5"/>
  </sheets>
  <definedNames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<sst xmlns="http://schemas.openxmlformats.org/spreadsheetml/2006/main" count="406" uniqueCount="104">
  <si>
    <t>2022年统筹整合使用财政涉农资金指标分配明细表</t>
  </si>
  <si>
    <t>序号</t>
  </si>
  <si>
    <t>摘要</t>
  </si>
  <si>
    <t>指标文号</t>
  </si>
  <si>
    <t>科目名称</t>
  </si>
  <si>
    <t>资金类型</t>
  </si>
  <si>
    <t>统筹整合规模金额</t>
  </si>
  <si>
    <t>责任单位</t>
  </si>
  <si>
    <t>分配金额
(万元)</t>
  </si>
  <si>
    <t>备注</t>
  </si>
  <si>
    <t>关于提前下达2022年中央财政衔接推进乡村振兴补助资金</t>
  </si>
  <si>
    <t>湘财预【2021】257号</t>
  </si>
  <si>
    <t>其他巩固脱贫衔接乡村振兴支出</t>
  </si>
  <si>
    <t>中央</t>
  </si>
  <si>
    <t>县乡村振兴局</t>
  </si>
  <si>
    <t>县统战部</t>
  </si>
  <si>
    <t>县农业农村局</t>
  </si>
  <si>
    <t>县水利局</t>
  </si>
  <si>
    <t>县供销社</t>
  </si>
  <si>
    <t>县林业局</t>
  </si>
  <si>
    <t>易地扶贫搬迁指挥部</t>
  </si>
  <si>
    <t>碧涌镇</t>
  </si>
  <si>
    <t>洞下场乡</t>
  </si>
  <si>
    <t>公坪镇</t>
  </si>
  <si>
    <t>禾梨坳乡</t>
  </si>
  <si>
    <t>冷水溪乡</t>
  </si>
  <si>
    <t>梨溪口乡</t>
  </si>
  <si>
    <t>罗卜田乡</t>
  </si>
  <si>
    <t>罗旧镇</t>
  </si>
  <si>
    <t>楠木坪镇</t>
  </si>
  <si>
    <t>牛牯坪乡</t>
  </si>
  <si>
    <t>三道坑镇</t>
  </si>
  <si>
    <t>水宽乡</t>
  </si>
  <si>
    <t>晓坪乡</t>
  </si>
  <si>
    <t>岩桥镇</t>
  </si>
  <si>
    <t>芷江镇</t>
  </si>
  <si>
    <t>关于提前下达2022年中央农田建设补助资金</t>
  </si>
  <si>
    <t>湘财预【2021】258号</t>
  </si>
  <si>
    <t>农田建设</t>
  </si>
  <si>
    <t>关于提前下达2022年中央农村综合改革转移支付公益事业奖补资金</t>
  </si>
  <si>
    <t>湘财农指【2021】89号</t>
  </si>
  <si>
    <t>对村级公益事业建设的补助</t>
  </si>
  <si>
    <t>县公路养护中心</t>
  </si>
  <si>
    <t>关于提前下达2022年农村危房改造补助资金</t>
  </si>
  <si>
    <t>湘财预【2021】301号</t>
  </si>
  <si>
    <t>农村危房改造</t>
  </si>
  <si>
    <t>县住房和城乡建设局</t>
  </si>
  <si>
    <t>关于提前下达2022年产粮大县奖励资金</t>
  </si>
  <si>
    <t>湘财预【2021】288号</t>
  </si>
  <si>
    <t>其他粮油事务支出</t>
  </si>
  <si>
    <t>关于下达2022年中央财政衔接推进乡村振兴补助资金</t>
  </si>
  <si>
    <t>湘财预【2022】54号</t>
  </si>
  <si>
    <t>五郎溪国有林场</t>
  </si>
  <si>
    <t>县就业服务中心</t>
  </si>
  <si>
    <t>关于提前下达2022年省级财政衔接推进乡村振兴补助资金</t>
  </si>
  <si>
    <t>湘财预【2022】38号</t>
  </si>
  <si>
    <t>省级</t>
  </si>
  <si>
    <t>县民政局</t>
  </si>
  <si>
    <t>关于下达2022年省级财政衔接推进乡村振兴补助资金</t>
  </si>
  <si>
    <t>湘财预【2022】102号</t>
  </si>
  <si>
    <t>县委组织部</t>
  </si>
  <si>
    <t>湘财预【2022】168号</t>
  </si>
  <si>
    <t>湘财预【2022】163号</t>
  </si>
  <si>
    <t>湘财预【2022】177号</t>
  </si>
  <si>
    <t>湘财预【2022】190号</t>
  </si>
  <si>
    <t>下达2022年第一批市级财政衔接推进乡村振兴补助资金</t>
  </si>
  <si>
    <t>怀财农函【2022】30号</t>
  </si>
  <si>
    <t>市级</t>
  </si>
  <si>
    <t>关于下达2022年中央农田建设补助资金</t>
  </si>
  <si>
    <t>湘财预【2022】55号</t>
  </si>
  <si>
    <t>关于下达2022年美丽乡村示范镇（乡）奖补资金（支持开展全域美丽乡村建设（芷江县三道坑）</t>
  </si>
  <si>
    <t>湘财农指【2022】25号</t>
  </si>
  <si>
    <t>农村社会事业</t>
  </si>
  <si>
    <t>关于下达2022年农村危房改造中央补助资金的通知</t>
  </si>
  <si>
    <t>湘财预【2022】90号</t>
  </si>
  <si>
    <t>县本级安排乡村振兴衔接资金</t>
  </si>
  <si>
    <t>年初预算</t>
  </si>
  <si>
    <t>县级</t>
  </si>
  <si>
    <t>2022年统筹整合使用财政涉农资金拟分配审批表</t>
  </si>
  <si>
    <t xml:space="preserve">          单位：（公章）</t>
  </si>
  <si>
    <t>时间：2022.9.5</t>
  </si>
  <si>
    <t xml:space="preserve"> </t>
  </si>
  <si>
    <t>单位：万元</t>
  </si>
  <si>
    <t>科目代码</t>
  </si>
  <si>
    <t>单位</t>
  </si>
  <si>
    <t>已下达金额</t>
  </si>
  <si>
    <t>拟下达金额</t>
  </si>
  <si>
    <t>合计</t>
  </si>
  <si>
    <t>土桥镇</t>
  </si>
  <si>
    <t>产业项目</t>
  </si>
  <si>
    <t>洞下场</t>
  </si>
  <si>
    <t>罗卜田乡兴无村</t>
  </si>
  <si>
    <t>乡村振兴局报账</t>
  </si>
  <si>
    <t>罗卜田乡新店村</t>
  </si>
  <si>
    <t>土桥镇大新田村</t>
  </si>
  <si>
    <t>土桥镇洪溪蟠龙寨新村</t>
  </si>
  <si>
    <t>晓坪乡兰水村</t>
  </si>
  <si>
    <t>晓坪乡长塘村</t>
  </si>
  <si>
    <t>三道坑镇千公牛村</t>
  </si>
  <si>
    <t>岩桥镇三渡溪村</t>
  </si>
  <si>
    <t>岩桥镇郭家界村</t>
  </si>
  <si>
    <t>芷江镇沙湾村</t>
  </si>
  <si>
    <t>组织部报账</t>
  </si>
  <si>
    <t>芷江镇五里牌村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</si>
</sst>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zoomScaleSheetLayoutView="115" workbookViewId="0">
      <selection activeCell="L9" sqref="L9"/>
    </sheetView>
  </sheetViews>
  <sheetFormatPr defaultColWidth="9" defaultRowHeight="13.5"/>
  <cols>
    <col min="1" max="1" width="4.25" style="30" customWidth="1"/>
    <col min="2" max="2" width="22.7166666666667" style="29" customWidth="1"/>
    <col min="3" max="3" width="18.5833333333333" style="29" customWidth="1"/>
    <col min="4" max="4" width="11.525" customWidth="1"/>
    <col min="5" max="5" width="11.525" style="29" customWidth="1"/>
    <col min="6" max="6" width="8.68333333333333" style="30" customWidth="1"/>
    <col min="7" max="8" width="12.3916666666667" style="30" customWidth="1"/>
    <col min="9" max="9" width="7.93333333333333" style="30" customWidth="1"/>
    <col min="10" max="16384" width="9" style="29"/>
  </cols>
  <sheetData>
    <row r="1" spans="1:9">
      <c r="A1" s="31" t="s">
        <v>0</v>
      </c>
      <c r="B1" s="31"/>
      <c r="C1" s="31"/>
      <c r="D1" s="3"/>
      <c r="E1" s="31"/>
      <c r="F1" s="31"/>
      <c r="G1" s="31"/>
      <c r="H1" s="31"/>
      <c r="I1" s="31"/>
    </row>
    <row r="2" spans="1:9">
      <c r="A2" s="31"/>
      <c r="B2" s="31"/>
      <c r="C2" s="31"/>
      <c r="D2" s="3"/>
      <c r="E2" s="31"/>
      <c r="F2" s="31"/>
      <c r="G2" s="31"/>
      <c r="H2" s="31"/>
      <c r="I2" s="31"/>
    </row>
    <row r="3" ht="33" customHeight="1" spans="1:9">
      <c r="A3" s="11" t="s">
        <v>1</v>
      </c>
      <c r="B3" s="11" t="s">
        <v>2</v>
      </c>
      <c r="C3" s="11" t="s">
        <v>3</v>
      </c>
      <c r="D3" s="8" t="s">
        <v>4</v>
      </c>
      <c r="E3" s="11" t="s">
        <v>5</v>
      </c>
      <c r="F3" s="9" t="s">
        <v>6</v>
      </c>
      <c r="G3" s="11" t="s">
        <v>7</v>
      </c>
      <c r="H3" s="9" t="s">
        <v>8</v>
      </c>
      <c r="I3" s="11" t="s">
        <v>9</v>
      </c>
    </row>
    <row r="4" ht="38" customHeight="1" spans="1:9">
      <c r="A4" s="11"/>
      <c r="B4" s="11"/>
      <c r="C4" s="11"/>
      <c r="D4" s="8"/>
      <c r="E4" s="11"/>
      <c r="F4" s="11">
        <f>SUM(F5:F54)</f>
        <v>17877.37</v>
      </c>
      <c r="G4" s="11"/>
      <c r="H4" s="11"/>
      <c r="I4" s="11"/>
    </row>
    <row r="5" ht="56" customHeight="1" spans="1:9">
      <c r="A5" s="11">
        <v>1</v>
      </c>
      <c r="B5" s="9" t="s">
        <v>10</v>
      </c>
      <c r="C5" s="9" t="s">
        <v>11</v>
      </c>
      <c r="D5" s="10" t="s">
        <v>12</v>
      </c>
      <c r="E5" s="9" t="s">
        <v>13</v>
      </c>
      <c r="F5" s="11">
        <v>7344.81</v>
      </c>
      <c r="G5" s="9" t="s">
        <v>14</v>
      </c>
      <c r="H5" s="9">
        <v>1905.81</v>
      </c>
      <c r="I5" s="9"/>
    </row>
    <row r="6" ht="25" customHeight="1" spans="1:9">
      <c r="A6" s="11"/>
      <c r="B6" s="9"/>
      <c r="C6" s="9"/>
      <c r="D6" s="10"/>
      <c r="E6" s="9"/>
      <c r="F6" s="11"/>
      <c r="G6" s="9" t="s">
        <v>15</v>
      </c>
      <c r="H6" s="9">
        <v>390</v>
      </c>
      <c r="I6" s="9"/>
    </row>
    <row r="7" ht="25" customHeight="1" spans="1:9">
      <c r="A7" s="11"/>
      <c r="B7" s="9"/>
      <c r="C7" s="9"/>
      <c r="D7" s="10"/>
      <c r="E7" s="9"/>
      <c r="F7" s="11"/>
      <c r="G7" s="9" t="s">
        <v>16</v>
      </c>
      <c r="H7" s="9">
        <v>1082</v>
      </c>
      <c r="I7" s="9"/>
    </row>
    <row r="8" ht="25" customHeight="1" spans="1:9">
      <c r="A8" s="11"/>
      <c r="B8" s="9"/>
      <c r="C8" s="9"/>
      <c r="D8" s="10"/>
      <c r="E8" s="9"/>
      <c r="F8" s="11"/>
      <c r="G8" s="9" t="s">
        <v>17</v>
      </c>
      <c r="H8" s="9">
        <v>300</v>
      </c>
      <c r="I8" s="9"/>
    </row>
    <row r="9" ht="25" customHeight="1" spans="1:9">
      <c r="A9" s="11"/>
      <c r="B9" s="9"/>
      <c r="C9" s="9"/>
      <c r="D9" s="10"/>
      <c r="E9" s="9"/>
      <c r="F9" s="11"/>
      <c r="G9" s="9" t="s">
        <v>18</v>
      </c>
      <c r="H9" s="9">
        <v>180</v>
      </c>
      <c r="I9" s="9"/>
    </row>
    <row r="10" ht="25" customHeight="1" spans="1:9">
      <c r="A10" s="11"/>
      <c r="B10" s="9"/>
      <c r="C10" s="9"/>
      <c r="D10" s="10"/>
      <c r="E10" s="9"/>
      <c r="F10" s="11"/>
      <c r="G10" s="9" t="s">
        <v>19</v>
      </c>
      <c r="H10" s="9">
        <v>100</v>
      </c>
      <c r="I10" s="9"/>
    </row>
    <row r="11" ht="25" customHeight="1" spans="1:9">
      <c r="A11" s="11"/>
      <c r="B11" s="9"/>
      <c r="C11" s="9"/>
      <c r="D11" s="10"/>
      <c r="E11" s="9"/>
      <c r="F11" s="11"/>
      <c r="G11" s="9" t="s">
        <v>20</v>
      </c>
      <c r="H11" s="9">
        <v>80</v>
      </c>
      <c r="I11" s="9"/>
    </row>
    <row r="12" ht="25" customHeight="1" spans="1:9">
      <c r="A12" s="11"/>
      <c r="B12" s="9"/>
      <c r="C12" s="9"/>
      <c r="D12" s="10"/>
      <c r="E12" s="9"/>
      <c r="F12" s="11"/>
      <c r="G12" s="32" t="s">
        <v>21</v>
      </c>
      <c r="H12" s="9">
        <v>350</v>
      </c>
      <c r="I12" s="9"/>
    </row>
    <row r="13" ht="25" customHeight="1" spans="1:9">
      <c r="A13" s="11"/>
      <c r="B13" s="9"/>
      <c r="C13" s="9"/>
      <c r="D13" s="10"/>
      <c r="E13" s="9"/>
      <c r="F13" s="11"/>
      <c r="G13" s="32" t="s">
        <v>22</v>
      </c>
      <c r="H13" s="9">
        <v>240</v>
      </c>
      <c r="I13" s="9"/>
    </row>
    <row r="14" ht="25" customHeight="1" spans="1:9">
      <c r="A14" s="11"/>
      <c r="B14" s="9"/>
      <c r="C14" s="9"/>
      <c r="D14" s="10"/>
      <c r="E14" s="9"/>
      <c r="F14" s="11"/>
      <c r="G14" s="32" t="s">
        <v>23</v>
      </c>
      <c r="H14" s="9">
        <v>365</v>
      </c>
      <c r="I14" s="9"/>
    </row>
    <row r="15" ht="25" customHeight="1" spans="1:9">
      <c r="A15" s="11"/>
      <c r="B15" s="9"/>
      <c r="C15" s="9"/>
      <c r="D15" s="10"/>
      <c r="E15" s="9"/>
      <c r="F15" s="11"/>
      <c r="G15" s="32" t="s">
        <v>24</v>
      </c>
      <c r="H15" s="9">
        <v>175</v>
      </c>
      <c r="I15" s="9"/>
    </row>
    <row r="16" ht="25" customHeight="1" spans="1:9">
      <c r="A16" s="11"/>
      <c r="B16" s="9"/>
      <c r="C16" s="9"/>
      <c r="D16" s="10"/>
      <c r="E16" s="9"/>
      <c r="F16" s="11"/>
      <c r="G16" s="33" t="s">
        <v>25</v>
      </c>
      <c r="H16" s="9">
        <v>175</v>
      </c>
      <c r="I16" s="9"/>
    </row>
    <row r="17" ht="25" customHeight="1" spans="1:9">
      <c r="A17" s="11"/>
      <c r="B17" s="9"/>
      <c r="C17" s="9"/>
      <c r="D17" s="10"/>
      <c r="E17" s="9"/>
      <c r="F17" s="11"/>
      <c r="G17" s="32" t="s">
        <v>26</v>
      </c>
      <c r="H17" s="9">
        <v>175</v>
      </c>
      <c r="I17" s="9"/>
    </row>
    <row r="18" ht="25" customHeight="1" spans="1:9">
      <c r="A18" s="11"/>
      <c r="B18" s="9"/>
      <c r="C18" s="9"/>
      <c r="D18" s="10"/>
      <c r="E18" s="9"/>
      <c r="F18" s="11"/>
      <c r="G18" s="32" t="s">
        <v>27</v>
      </c>
      <c r="H18" s="9">
        <v>175</v>
      </c>
      <c r="I18" s="9"/>
    </row>
    <row r="19" ht="25" customHeight="1" spans="1:9">
      <c r="A19" s="11"/>
      <c r="B19" s="9"/>
      <c r="C19" s="9"/>
      <c r="D19" s="10"/>
      <c r="E19" s="9"/>
      <c r="F19" s="11"/>
      <c r="G19" s="32" t="s">
        <v>28</v>
      </c>
      <c r="H19" s="9">
        <v>150</v>
      </c>
      <c r="I19" s="9"/>
    </row>
    <row r="20" ht="25" customHeight="1" spans="1:9">
      <c r="A20" s="11"/>
      <c r="B20" s="9"/>
      <c r="C20" s="9"/>
      <c r="D20" s="10"/>
      <c r="E20" s="9"/>
      <c r="F20" s="11"/>
      <c r="G20" s="32" t="s">
        <v>29</v>
      </c>
      <c r="H20" s="9">
        <v>140</v>
      </c>
      <c r="I20" s="9"/>
    </row>
    <row r="21" ht="25" customHeight="1" spans="1:9">
      <c r="A21" s="11"/>
      <c r="B21" s="9"/>
      <c r="C21" s="9"/>
      <c r="D21" s="10"/>
      <c r="E21" s="9"/>
      <c r="F21" s="11"/>
      <c r="G21" s="32" t="s">
        <v>30</v>
      </c>
      <c r="H21" s="9">
        <v>140</v>
      </c>
      <c r="I21" s="9"/>
    </row>
    <row r="22" ht="25" customHeight="1" spans="1:9">
      <c r="A22" s="11"/>
      <c r="B22" s="9"/>
      <c r="C22" s="9"/>
      <c r="D22" s="10"/>
      <c r="E22" s="9"/>
      <c r="F22" s="11"/>
      <c r="G22" s="32" t="s">
        <v>31</v>
      </c>
      <c r="H22" s="9">
        <v>175</v>
      </c>
      <c r="I22" s="9"/>
    </row>
    <row r="23" ht="25" customHeight="1" spans="1:9">
      <c r="A23" s="11"/>
      <c r="B23" s="9"/>
      <c r="C23" s="9"/>
      <c r="D23" s="10"/>
      <c r="E23" s="9"/>
      <c r="F23" s="11"/>
      <c r="G23" s="32" t="s">
        <v>32</v>
      </c>
      <c r="H23" s="9">
        <v>175</v>
      </c>
      <c r="I23" s="9"/>
    </row>
    <row r="24" ht="25" customHeight="1" spans="1:9">
      <c r="A24" s="11"/>
      <c r="B24" s="9"/>
      <c r="C24" s="9"/>
      <c r="D24" s="10"/>
      <c r="E24" s="9"/>
      <c r="F24" s="11"/>
      <c r="G24" s="32" t="s">
        <v>33</v>
      </c>
      <c r="H24" s="9">
        <v>193</v>
      </c>
      <c r="I24" s="9"/>
    </row>
    <row r="25" ht="25" customHeight="1" spans="1:9">
      <c r="A25" s="11"/>
      <c r="B25" s="9"/>
      <c r="C25" s="9"/>
      <c r="D25" s="10"/>
      <c r="E25" s="9"/>
      <c r="F25" s="11"/>
      <c r="G25" s="32" t="s">
        <v>34</v>
      </c>
      <c r="H25" s="9">
        <v>389</v>
      </c>
      <c r="I25" s="9"/>
    </row>
    <row r="26" ht="25" customHeight="1" spans="1:9">
      <c r="A26" s="11"/>
      <c r="B26" s="9"/>
      <c r="C26" s="9"/>
      <c r="D26" s="10"/>
      <c r="E26" s="9"/>
      <c r="F26" s="11"/>
      <c r="G26" s="32" t="s">
        <v>35</v>
      </c>
      <c r="H26" s="9">
        <v>290</v>
      </c>
      <c r="I26" s="9"/>
    </row>
    <row r="27" ht="46" customHeight="1" spans="1:9">
      <c r="A27" s="11">
        <v>2</v>
      </c>
      <c r="B27" s="9" t="s">
        <v>36</v>
      </c>
      <c r="C27" s="9" t="s">
        <v>37</v>
      </c>
      <c r="D27" s="10" t="s">
        <v>38</v>
      </c>
      <c r="E27" s="9" t="s">
        <v>13</v>
      </c>
      <c r="F27" s="11">
        <v>3422.13</v>
      </c>
      <c r="G27" s="9" t="s">
        <v>16</v>
      </c>
      <c r="H27" s="9">
        <v>3422.13</v>
      </c>
      <c r="I27" s="9"/>
    </row>
    <row r="28" ht="48" customHeight="1" spans="1:9">
      <c r="A28" s="11">
        <v>3</v>
      </c>
      <c r="B28" s="9" t="s">
        <v>39</v>
      </c>
      <c r="C28" s="9" t="s">
        <v>40</v>
      </c>
      <c r="D28" s="10" t="s">
        <v>41</v>
      </c>
      <c r="E28" s="9" t="s">
        <v>13</v>
      </c>
      <c r="F28" s="11">
        <v>276</v>
      </c>
      <c r="G28" s="9" t="s">
        <v>17</v>
      </c>
      <c r="H28" s="9">
        <v>228</v>
      </c>
      <c r="I28" s="9"/>
    </row>
    <row r="29" ht="25" customHeight="1" spans="1:9">
      <c r="A29" s="11"/>
      <c r="B29" s="9"/>
      <c r="C29" s="9"/>
      <c r="D29" s="10"/>
      <c r="E29" s="9"/>
      <c r="F29" s="11"/>
      <c r="G29" s="9" t="s">
        <v>42</v>
      </c>
      <c r="H29" s="9">
        <v>48</v>
      </c>
      <c r="I29" s="9"/>
    </row>
    <row r="30" ht="25" customHeight="1" spans="1:9">
      <c r="A30" s="34">
        <v>4</v>
      </c>
      <c r="B30" s="35" t="s">
        <v>43</v>
      </c>
      <c r="C30" s="35" t="s">
        <v>44</v>
      </c>
      <c r="D30" s="10" t="s">
        <v>45</v>
      </c>
      <c r="E30" s="9" t="s">
        <v>13</v>
      </c>
      <c r="F30" s="34">
        <v>43</v>
      </c>
      <c r="G30" s="36" t="s">
        <v>46</v>
      </c>
      <c r="H30" s="9">
        <v>43</v>
      </c>
      <c r="I30" s="9"/>
    </row>
    <row r="31" ht="31" customHeight="1" spans="1:9">
      <c r="A31" s="34">
        <v>5</v>
      </c>
      <c r="B31" s="35" t="s">
        <v>47</v>
      </c>
      <c r="C31" s="35" t="s">
        <v>48</v>
      </c>
      <c r="D31" s="10" t="s">
        <v>49</v>
      </c>
      <c r="E31" s="9" t="s">
        <v>13</v>
      </c>
      <c r="F31" s="34">
        <v>1000</v>
      </c>
      <c r="G31" s="9" t="s">
        <v>14</v>
      </c>
      <c r="H31" s="9">
        <v>700</v>
      </c>
      <c r="I31" s="9"/>
    </row>
    <row r="32" s="29" customFormat="1" ht="20" customHeight="1" spans="1:9">
      <c r="A32" s="34"/>
      <c r="B32" s="35"/>
      <c r="C32" s="35"/>
      <c r="D32" s="22"/>
      <c r="E32" s="9"/>
      <c r="F32" s="34"/>
      <c r="G32" s="9" t="s">
        <v>17</v>
      </c>
      <c r="H32" s="9">
        <v>300</v>
      </c>
      <c r="I32" s="9"/>
    </row>
    <row r="33" ht="25" customHeight="1" spans="1:9">
      <c r="A33" s="34"/>
      <c r="B33" s="9" t="s">
        <v>50</v>
      </c>
      <c r="C33" s="9" t="s">
        <v>51</v>
      </c>
      <c r="D33" s="10" t="s">
        <v>12</v>
      </c>
      <c r="E33" s="9" t="s">
        <v>13</v>
      </c>
      <c r="F33" s="34">
        <f>173-1.73</f>
        <v>171.27</v>
      </c>
      <c r="G33" s="9" t="s">
        <v>15</v>
      </c>
      <c r="H33" s="9">
        <v>20</v>
      </c>
      <c r="I33" s="9"/>
    </row>
    <row r="34" ht="23" customHeight="1" spans="1:9">
      <c r="A34" s="34"/>
      <c r="B34" s="35"/>
      <c r="C34" s="35"/>
      <c r="D34" s="10"/>
      <c r="E34" s="9"/>
      <c r="F34" s="34"/>
      <c r="G34" s="9" t="s">
        <v>52</v>
      </c>
      <c r="H34" s="9">
        <v>40</v>
      </c>
      <c r="I34" s="9"/>
    </row>
    <row r="35" ht="27" customHeight="1" spans="1:9">
      <c r="A35" s="34"/>
      <c r="B35" s="35"/>
      <c r="C35" s="35"/>
      <c r="D35" s="10"/>
      <c r="E35" s="9"/>
      <c r="F35" s="34"/>
      <c r="G35" s="36" t="s">
        <v>46</v>
      </c>
      <c r="H35" s="9">
        <v>37.5</v>
      </c>
      <c r="I35" s="9"/>
    </row>
    <row r="36" ht="22" customHeight="1" spans="1:9">
      <c r="A36" s="34"/>
      <c r="B36" s="35"/>
      <c r="C36" s="35"/>
      <c r="D36" s="10"/>
      <c r="E36" s="9"/>
      <c r="F36" s="34"/>
      <c r="G36" s="36" t="s">
        <v>42</v>
      </c>
      <c r="H36" s="9">
        <v>45</v>
      </c>
      <c r="I36" s="9"/>
    </row>
    <row r="37" ht="25" customHeight="1" spans="1:9">
      <c r="A37" s="34"/>
      <c r="B37" s="35"/>
      <c r="C37" s="35"/>
      <c r="D37" s="10"/>
      <c r="E37" s="9"/>
      <c r="F37" s="34"/>
      <c r="G37" s="9" t="s">
        <v>53</v>
      </c>
      <c r="H37" s="9">
        <v>28.77</v>
      </c>
      <c r="I37" s="9"/>
    </row>
    <row r="38" s="29" customFormat="1" ht="39" customHeight="1" spans="1:9">
      <c r="A38" s="34"/>
      <c r="B38" s="35" t="s">
        <v>54</v>
      </c>
      <c r="C38" s="35" t="s">
        <v>55</v>
      </c>
      <c r="D38" s="9" t="s">
        <v>12</v>
      </c>
      <c r="E38" s="9" t="s">
        <v>56</v>
      </c>
      <c r="F38" s="34">
        <f>328-3.28</f>
        <v>324.72</v>
      </c>
      <c r="G38" s="9" t="s">
        <v>15</v>
      </c>
      <c r="H38" s="9">
        <v>78</v>
      </c>
      <c r="I38" s="9"/>
    </row>
    <row r="39" ht="18" customHeight="1" spans="1:9">
      <c r="A39" s="34"/>
      <c r="B39" s="35"/>
      <c r="C39" s="35"/>
      <c r="D39" s="10"/>
      <c r="E39" s="9"/>
      <c r="F39" s="34"/>
      <c r="G39" s="9" t="s">
        <v>57</v>
      </c>
      <c r="H39" s="9">
        <v>50</v>
      </c>
      <c r="I39" s="9"/>
    </row>
    <row r="40" ht="25" customHeight="1" spans="1:9">
      <c r="A40" s="34"/>
      <c r="B40" s="35"/>
      <c r="C40" s="35"/>
      <c r="D40" s="10"/>
      <c r="E40" s="9"/>
      <c r="F40" s="34"/>
      <c r="G40" s="9" t="s">
        <v>53</v>
      </c>
      <c r="H40" s="9">
        <v>158.9</v>
      </c>
      <c r="I40" s="9"/>
    </row>
    <row r="41" ht="25" customHeight="1" spans="1:9">
      <c r="A41" s="34"/>
      <c r="B41" s="35"/>
      <c r="C41" s="35"/>
      <c r="D41" s="10"/>
      <c r="E41" s="9"/>
      <c r="F41" s="34"/>
      <c r="G41" s="9" t="s">
        <v>14</v>
      </c>
      <c r="H41" s="9">
        <v>37.82</v>
      </c>
      <c r="I41" s="9"/>
    </row>
    <row r="42" ht="41" customHeight="1" spans="1:9">
      <c r="A42" s="34"/>
      <c r="B42" s="35" t="s">
        <v>58</v>
      </c>
      <c r="C42" s="35" t="s">
        <v>59</v>
      </c>
      <c r="D42" s="10" t="s">
        <v>12</v>
      </c>
      <c r="E42" s="9" t="s">
        <v>56</v>
      </c>
      <c r="F42" s="34">
        <f>499-4.99</f>
        <v>494.01</v>
      </c>
      <c r="G42" s="9" t="s">
        <v>60</v>
      </c>
      <c r="H42" s="9">
        <v>280</v>
      </c>
      <c r="I42" s="9"/>
    </row>
    <row r="43" ht="20" customHeight="1" spans="1:9">
      <c r="A43" s="34"/>
      <c r="B43" s="35"/>
      <c r="C43" s="35"/>
      <c r="D43" s="10"/>
      <c r="E43" s="9"/>
      <c r="F43" s="34"/>
      <c r="G43" s="9" t="s">
        <v>17</v>
      </c>
      <c r="H43" s="9">
        <v>200</v>
      </c>
      <c r="I43" s="9"/>
    </row>
    <row r="44" ht="21" customHeight="1" spans="1:9">
      <c r="A44" s="34"/>
      <c r="B44" s="35"/>
      <c r="C44" s="35"/>
      <c r="D44" s="10"/>
      <c r="E44" s="9"/>
      <c r="F44" s="34"/>
      <c r="G44" s="9" t="s">
        <v>53</v>
      </c>
      <c r="H44" s="9">
        <v>14.01</v>
      </c>
      <c r="I44" s="9"/>
    </row>
    <row r="45" ht="41" customHeight="1" spans="1:9">
      <c r="A45" s="34"/>
      <c r="B45" s="35" t="s">
        <v>58</v>
      </c>
      <c r="C45" s="35" t="s">
        <v>61</v>
      </c>
      <c r="D45" s="10" t="s">
        <v>12</v>
      </c>
      <c r="E45" s="9" t="s">
        <v>56</v>
      </c>
      <c r="F45" s="34">
        <v>380</v>
      </c>
      <c r="G45" s="9" t="s">
        <v>16</v>
      </c>
      <c r="H45" s="9">
        <v>380</v>
      </c>
      <c r="I45" s="9"/>
    </row>
    <row r="46" ht="41" customHeight="1" spans="1:9">
      <c r="A46" s="34"/>
      <c r="B46" s="35" t="s">
        <v>58</v>
      </c>
      <c r="C46" s="35" t="s">
        <v>62</v>
      </c>
      <c r="D46" s="10" t="s">
        <v>12</v>
      </c>
      <c r="E46" s="9" t="s">
        <v>56</v>
      </c>
      <c r="F46" s="34">
        <f>1252-10.07</f>
        <v>1241.93</v>
      </c>
      <c r="G46" s="9" t="s">
        <v>16</v>
      </c>
      <c r="H46" s="9">
        <v>1241.93</v>
      </c>
      <c r="I46" s="9"/>
    </row>
    <row r="47" ht="38" customHeight="1" spans="1:9">
      <c r="A47" s="34"/>
      <c r="B47" s="35" t="s">
        <v>58</v>
      </c>
      <c r="C47" s="35" t="s">
        <v>63</v>
      </c>
      <c r="D47" s="10" t="s">
        <v>12</v>
      </c>
      <c r="E47" s="9" t="s">
        <v>56</v>
      </c>
      <c r="F47" s="34">
        <f>617-6.17</f>
        <v>610.83</v>
      </c>
      <c r="G47" s="9" t="s">
        <v>14</v>
      </c>
      <c r="H47" s="9">
        <v>610.83</v>
      </c>
      <c r="I47" s="9"/>
    </row>
    <row r="48" ht="39" customHeight="1" spans="1:9">
      <c r="A48" s="34"/>
      <c r="B48" s="35" t="s">
        <v>58</v>
      </c>
      <c r="C48" s="35" t="s">
        <v>64</v>
      </c>
      <c r="D48" s="10" t="s">
        <v>12</v>
      </c>
      <c r="E48" s="9" t="s">
        <v>56</v>
      </c>
      <c r="F48" s="34">
        <f>700-7</f>
        <v>693</v>
      </c>
      <c r="G48" s="9" t="s">
        <v>17</v>
      </c>
      <c r="H48" s="9">
        <v>693</v>
      </c>
      <c r="I48" s="9"/>
    </row>
    <row r="49" ht="39" customHeight="1" spans="1:9">
      <c r="A49" s="34"/>
      <c r="B49" s="35" t="s">
        <v>65</v>
      </c>
      <c r="C49" s="35" t="s">
        <v>66</v>
      </c>
      <c r="D49" s="10" t="s">
        <v>12</v>
      </c>
      <c r="E49" s="9" t="s">
        <v>67</v>
      </c>
      <c r="F49" s="34">
        <v>420</v>
      </c>
      <c r="G49" s="9" t="s">
        <v>14</v>
      </c>
      <c r="H49" s="9">
        <v>420</v>
      </c>
      <c r="I49" s="9"/>
    </row>
    <row r="50" ht="30" customHeight="1" spans="1:9">
      <c r="A50" s="34"/>
      <c r="B50" s="35" t="s">
        <v>68</v>
      </c>
      <c r="C50" s="35" t="s">
        <v>69</v>
      </c>
      <c r="D50" s="37" t="s">
        <v>38</v>
      </c>
      <c r="E50" s="36" t="s">
        <v>13</v>
      </c>
      <c r="F50" s="34">
        <f>833-8.33</f>
        <v>824.67</v>
      </c>
      <c r="G50" s="9" t="s">
        <v>16</v>
      </c>
      <c r="H50" s="9">
        <v>824.67</v>
      </c>
      <c r="I50" s="9"/>
    </row>
    <row r="51" ht="25" customHeight="1" spans="1:9">
      <c r="A51" s="34"/>
      <c r="B51" s="35" t="s">
        <v>70</v>
      </c>
      <c r="C51" s="35" t="s">
        <v>71</v>
      </c>
      <c r="D51" s="37" t="s">
        <v>72</v>
      </c>
      <c r="E51" s="9" t="s">
        <v>56</v>
      </c>
      <c r="F51" s="34">
        <v>100</v>
      </c>
      <c r="G51" s="9" t="s">
        <v>16</v>
      </c>
      <c r="H51" s="9">
        <v>100</v>
      </c>
      <c r="I51" s="9"/>
    </row>
    <row r="52" ht="25" customHeight="1" spans="1:9">
      <c r="A52" s="34"/>
      <c r="B52" s="35" t="s">
        <v>73</v>
      </c>
      <c r="C52" s="35" t="s">
        <v>74</v>
      </c>
      <c r="D52" s="37" t="s">
        <v>45</v>
      </c>
      <c r="E52" s="36" t="s">
        <v>13</v>
      </c>
      <c r="F52" s="34">
        <v>30</v>
      </c>
      <c r="G52" s="36" t="s">
        <v>46</v>
      </c>
      <c r="H52" s="9">
        <v>30</v>
      </c>
      <c r="I52" s="9"/>
    </row>
    <row r="53" ht="40.5" spans="1:9">
      <c r="A53" s="34"/>
      <c r="B53" s="38" t="s">
        <v>75</v>
      </c>
      <c r="C53" s="38" t="s">
        <v>76</v>
      </c>
      <c r="D53" s="10" t="s">
        <v>12</v>
      </c>
      <c r="E53" s="9" t="s">
        <v>77</v>
      </c>
      <c r="F53" s="34">
        <v>501</v>
      </c>
      <c r="G53" s="9" t="s">
        <v>14</v>
      </c>
      <c r="H53" s="9">
        <v>310</v>
      </c>
      <c r="I53" s="34"/>
    </row>
    <row r="54" ht="39" customHeight="1" spans="1:9">
      <c r="A54" s="34"/>
      <c r="B54" s="38"/>
      <c r="C54" s="38"/>
      <c r="D54" s="25"/>
      <c r="E54" s="38"/>
      <c r="F54" s="34"/>
      <c r="G54" s="34" t="s">
        <v>35</v>
      </c>
      <c r="H54" s="34">
        <v>191</v>
      </c>
      <c r="I54" s="34"/>
    </row>
  </sheetData>
  <mergeCells count="1">
    <mergeCell ref="A1:I2"/>
  </mergeCells>
  <pageMargins left="1.0625" right="0.550694444444444" top="0.751388888888889" bottom="0.751388888888889" header="0.298611111111111" footer="0.298611111111111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view="pageBreakPreview" zoomScale="115" zoomScaleNormal="100" topLeftCell="A4" workbookViewId="0">
      <selection activeCell="J11" sqref="J11"/>
    </sheetView>
  </sheetViews>
  <sheetFormatPr defaultColWidth="9" defaultRowHeight="13.5"/>
  <cols>
    <col min="1" max="1" width="4.25" style="2" customWidth="1"/>
    <col min="2" max="2" width="19.325" customWidth="1"/>
    <col min="3" max="3" width="20.9833333333333" customWidth="1"/>
    <col min="4" max="4" width="9" customWidth="1"/>
    <col min="5" max="5" width="12" customWidth="1"/>
    <col min="6" max="6" width="10.5" style="2" customWidth="1"/>
    <col min="7" max="7" width="13" style="2" customWidth="1"/>
    <col min="8" max="8" width="9.625" style="2" customWidth="1"/>
    <col min="9" max="9" width="10.125" style="2" customWidth="1"/>
    <col min="10" max="10" width="12" style="2" customWidth="1"/>
    <col min="11" max="11" width="9.375"/>
  </cols>
  <sheetData>
    <row r="1" spans="1:10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1" customHeight="1" spans="1:10">
      <c r="A3" s="4" t="s">
        <v>79</v>
      </c>
      <c r="B3" s="5"/>
      <c r="C3" s="5"/>
      <c r="D3" s="5" t="s">
        <v>80</v>
      </c>
      <c r="E3" s="5"/>
      <c r="F3" s="6"/>
      <c r="G3" s="7"/>
      <c r="H3" s="7" t="s">
        <v>81</v>
      </c>
      <c r="I3" s="7"/>
      <c r="J3" s="4" t="s">
        <v>82</v>
      </c>
    </row>
    <row r="4" ht="33" customHeight="1" spans="1:10">
      <c r="A4" s="8" t="s">
        <v>1</v>
      </c>
      <c r="B4" s="8" t="s">
        <v>2</v>
      </c>
      <c r="C4" s="8" t="s">
        <v>3</v>
      </c>
      <c r="D4" s="8" t="s">
        <v>83</v>
      </c>
      <c r="E4" s="8" t="s">
        <v>4</v>
      </c>
      <c r="F4" s="9" t="s">
        <v>6</v>
      </c>
      <c r="G4" s="8" t="s">
        <v>84</v>
      </c>
      <c r="H4" s="10" t="s">
        <v>85</v>
      </c>
      <c r="I4" s="8" t="s">
        <v>86</v>
      </c>
      <c r="J4" s="8" t="s">
        <v>9</v>
      </c>
    </row>
    <row r="5" ht="38" customHeight="1" spans="1:10">
      <c r="A5" s="8"/>
      <c r="B5" s="8"/>
      <c r="C5" s="8"/>
      <c r="D5" s="8" t="s">
        <v>87</v>
      </c>
      <c r="E5" s="8"/>
      <c r="F5" s="11">
        <f t="shared" ref="F5:I5" si="0">SUM(F6:F71)</f>
        <v>17376.37</v>
      </c>
      <c r="G5" s="8"/>
      <c r="H5" s="8">
        <f t="shared" si="0"/>
        <v>12085.94</v>
      </c>
      <c r="I5" s="8">
        <f t="shared" si="0"/>
        <v>5290.43</v>
      </c>
      <c r="J5" s="8"/>
    </row>
    <row r="6" ht="68" customHeight="1" spans="1:11">
      <c r="A6" s="8">
        <v>1</v>
      </c>
      <c r="B6" s="10" t="s">
        <v>10</v>
      </c>
      <c r="C6" s="10" t="s">
        <v>11</v>
      </c>
      <c r="D6" s="12">
        <v>2130599</v>
      </c>
      <c r="E6" s="13" t="s">
        <v>12</v>
      </c>
      <c r="F6" s="11">
        <v>7344.81</v>
      </c>
      <c r="G6" s="10" t="s">
        <v>14</v>
      </c>
      <c r="H6" s="10">
        <f>76+5248.81</f>
        <v>5324.81</v>
      </c>
      <c r="I6" s="10">
        <f>-SUM(I7:I28)</f>
        <v>-3399</v>
      </c>
      <c r="J6" s="10">
        <v>-2550.35</v>
      </c>
      <c r="K6">
        <f>I6-J6</f>
        <v>-848.65</v>
      </c>
    </row>
    <row r="7" ht="56" customHeight="1" spans="1:10">
      <c r="A7" s="8"/>
      <c r="B7" s="10"/>
      <c r="C7" s="10"/>
      <c r="D7" s="12"/>
      <c r="E7" s="13"/>
      <c r="F7" s="11"/>
      <c r="G7" s="10" t="s">
        <v>15</v>
      </c>
      <c r="H7" s="10">
        <v>390</v>
      </c>
      <c r="I7" s="10"/>
      <c r="J7" s="10"/>
    </row>
    <row r="8" ht="56" customHeight="1" spans="1:10">
      <c r="A8" s="8"/>
      <c r="B8" s="10"/>
      <c r="C8" s="10"/>
      <c r="D8" s="12"/>
      <c r="E8" s="13"/>
      <c r="F8" s="11"/>
      <c r="G8" s="10" t="s">
        <v>16</v>
      </c>
      <c r="H8" s="10">
        <v>1000</v>
      </c>
      <c r="I8" s="10">
        <v>82</v>
      </c>
      <c r="J8" s="10"/>
    </row>
    <row r="9" ht="56" customHeight="1" spans="1:10">
      <c r="A9" s="8"/>
      <c r="B9" s="10"/>
      <c r="C9" s="10"/>
      <c r="D9" s="12"/>
      <c r="E9" s="13"/>
      <c r="F9" s="11"/>
      <c r="G9" s="10" t="s">
        <v>17</v>
      </c>
      <c r="H9" s="10">
        <v>300</v>
      </c>
      <c r="I9" s="10"/>
      <c r="J9" s="10"/>
    </row>
    <row r="10" ht="56" customHeight="1" spans="1:10">
      <c r="A10" s="8"/>
      <c r="B10" s="10"/>
      <c r="C10" s="10"/>
      <c r="D10" s="12"/>
      <c r="E10" s="13"/>
      <c r="F10" s="11"/>
      <c r="G10" s="10" t="s">
        <v>18</v>
      </c>
      <c r="H10" s="10">
        <v>150</v>
      </c>
      <c r="I10" s="10">
        <v>30</v>
      </c>
      <c r="J10" s="10"/>
    </row>
    <row r="11" ht="56" customHeight="1" spans="1:10">
      <c r="A11" s="8"/>
      <c r="B11" s="10"/>
      <c r="C11" s="10"/>
      <c r="D11" s="12"/>
      <c r="E11" s="13"/>
      <c r="F11" s="11"/>
      <c r="G11" s="10" t="s">
        <v>19</v>
      </c>
      <c r="H11" s="10">
        <v>100</v>
      </c>
      <c r="I11" s="10"/>
      <c r="J11" s="10"/>
    </row>
    <row r="12" ht="56" customHeight="1" spans="1:10">
      <c r="A12" s="8"/>
      <c r="B12" s="10"/>
      <c r="C12" s="10"/>
      <c r="D12" s="12"/>
      <c r="E12" s="13"/>
      <c r="F12" s="11"/>
      <c r="G12" s="10" t="s">
        <v>20</v>
      </c>
      <c r="H12" s="10">
        <v>80</v>
      </c>
      <c r="I12" s="10"/>
      <c r="J12" s="10"/>
    </row>
    <row r="13" ht="56" customHeight="1" spans="1:10">
      <c r="A13" s="8"/>
      <c r="B13" s="10"/>
      <c r="C13" s="10"/>
      <c r="D13" s="12"/>
      <c r="E13" s="13"/>
      <c r="F13" s="11"/>
      <c r="G13" s="26" t="s">
        <v>21</v>
      </c>
      <c r="H13" s="10"/>
      <c r="I13" s="14">
        <v>350</v>
      </c>
      <c r="J13" s="10"/>
    </row>
    <row r="14" ht="56" customHeight="1" spans="1:10">
      <c r="A14" s="8"/>
      <c r="B14" s="10"/>
      <c r="C14" s="10"/>
      <c r="D14" s="12"/>
      <c r="E14" s="13"/>
      <c r="F14" s="11"/>
      <c r="G14" s="26" t="s">
        <v>22</v>
      </c>
      <c r="H14" s="10"/>
      <c r="I14" s="14">
        <v>240</v>
      </c>
      <c r="J14" s="10"/>
    </row>
    <row r="15" ht="56" customHeight="1" spans="1:10">
      <c r="A15" s="8"/>
      <c r="B15" s="10"/>
      <c r="C15" s="10"/>
      <c r="D15" s="12"/>
      <c r="E15" s="13"/>
      <c r="F15" s="11"/>
      <c r="G15" s="26" t="s">
        <v>23</v>
      </c>
      <c r="H15" s="10"/>
      <c r="I15" s="14">
        <v>365</v>
      </c>
      <c r="J15" s="10"/>
    </row>
    <row r="16" ht="56" customHeight="1" spans="1:10">
      <c r="A16" s="8"/>
      <c r="B16" s="10"/>
      <c r="C16" s="10"/>
      <c r="D16" s="12"/>
      <c r="E16" s="13"/>
      <c r="F16" s="11"/>
      <c r="G16" s="26" t="s">
        <v>24</v>
      </c>
      <c r="H16" s="10"/>
      <c r="I16" s="14">
        <v>175</v>
      </c>
      <c r="J16" s="10"/>
    </row>
    <row r="17" ht="56" customHeight="1" spans="1:10">
      <c r="A17" s="8"/>
      <c r="B17" s="10"/>
      <c r="C17" s="10"/>
      <c r="D17" s="12"/>
      <c r="E17" s="13"/>
      <c r="F17" s="11"/>
      <c r="G17" s="27" t="s">
        <v>25</v>
      </c>
      <c r="H17" s="10"/>
      <c r="I17" s="14">
        <v>175</v>
      </c>
      <c r="J17" s="10"/>
    </row>
    <row r="18" ht="56" customHeight="1" spans="1:10">
      <c r="A18" s="8"/>
      <c r="B18" s="10"/>
      <c r="C18" s="10"/>
      <c r="D18" s="12"/>
      <c r="E18" s="13"/>
      <c r="F18" s="11"/>
      <c r="G18" s="26" t="s">
        <v>26</v>
      </c>
      <c r="H18" s="10"/>
      <c r="I18" s="14">
        <v>175</v>
      </c>
      <c r="J18" s="10"/>
    </row>
    <row r="19" ht="56" customHeight="1" spans="1:10">
      <c r="A19" s="8"/>
      <c r="B19" s="10"/>
      <c r="C19" s="10"/>
      <c r="D19" s="12"/>
      <c r="E19" s="13"/>
      <c r="F19" s="11"/>
      <c r="G19" s="26" t="s">
        <v>27</v>
      </c>
      <c r="H19" s="10"/>
      <c r="I19" s="14">
        <f>215-40</f>
        <v>175</v>
      </c>
      <c r="J19" s="10"/>
    </row>
    <row r="20" ht="56" customHeight="1" spans="1:10">
      <c r="A20" s="8"/>
      <c r="B20" s="10"/>
      <c r="C20" s="10"/>
      <c r="D20" s="12"/>
      <c r="E20" s="13"/>
      <c r="F20" s="11"/>
      <c r="G20" s="26" t="s">
        <v>28</v>
      </c>
      <c r="H20" s="10"/>
      <c r="I20" s="14">
        <v>150</v>
      </c>
      <c r="J20" s="10"/>
    </row>
    <row r="21" ht="56" customHeight="1" spans="1:10">
      <c r="A21" s="8"/>
      <c r="B21" s="10"/>
      <c r="C21" s="10"/>
      <c r="D21" s="12"/>
      <c r="E21" s="13"/>
      <c r="F21" s="11"/>
      <c r="G21" s="26" t="s">
        <v>29</v>
      </c>
      <c r="H21" s="10"/>
      <c r="I21" s="14">
        <v>140</v>
      </c>
      <c r="J21" s="10"/>
    </row>
    <row r="22" ht="56" customHeight="1" spans="1:10">
      <c r="A22" s="8"/>
      <c r="B22" s="10"/>
      <c r="C22" s="10"/>
      <c r="D22" s="12"/>
      <c r="E22" s="13"/>
      <c r="F22" s="11"/>
      <c r="G22" s="26" t="s">
        <v>30</v>
      </c>
      <c r="H22" s="10"/>
      <c r="I22" s="14">
        <v>140</v>
      </c>
      <c r="J22" s="10"/>
    </row>
    <row r="23" ht="56" customHeight="1" spans="1:10">
      <c r="A23" s="8"/>
      <c r="B23" s="10"/>
      <c r="C23" s="10"/>
      <c r="D23" s="12"/>
      <c r="E23" s="13"/>
      <c r="F23" s="11"/>
      <c r="G23" s="26" t="s">
        <v>31</v>
      </c>
      <c r="H23" s="10"/>
      <c r="I23" s="14">
        <f>195-20</f>
        <v>175</v>
      </c>
      <c r="J23" s="10"/>
    </row>
    <row r="24" ht="56" customHeight="1" spans="1:10">
      <c r="A24" s="8"/>
      <c r="B24" s="10"/>
      <c r="C24" s="10"/>
      <c r="D24" s="12"/>
      <c r="E24" s="13"/>
      <c r="F24" s="11"/>
      <c r="G24" s="26" t="s">
        <v>32</v>
      </c>
      <c r="H24" s="10"/>
      <c r="I24" s="14">
        <v>175</v>
      </c>
      <c r="J24" s="10"/>
    </row>
    <row r="25" ht="56" customHeight="1" spans="1:10">
      <c r="A25" s="8"/>
      <c r="B25" s="10"/>
      <c r="C25" s="10"/>
      <c r="D25" s="12"/>
      <c r="E25" s="13"/>
      <c r="F25" s="11"/>
      <c r="G25" s="26" t="s">
        <v>88</v>
      </c>
      <c r="H25" s="10"/>
      <c r="I25" s="14">
        <f>40-40</f>
        <v>0</v>
      </c>
      <c r="J25" s="10"/>
    </row>
    <row r="26" ht="56" customHeight="1" spans="1:10">
      <c r="A26" s="8"/>
      <c r="B26" s="10"/>
      <c r="C26" s="10"/>
      <c r="D26" s="12"/>
      <c r="E26" s="13"/>
      <c r="F26" s="11"/>
      <c r="G26" s="28" t="s">
        <v>33</v>
      </c>
      <c r="H26" s="10"/>
      <c r="I26" s="14">
        <f>233-40</f>
        <v>193</v>
      </c>
      <c r="J26" s="10"/>
    </row>
    <row r="27" ht="56" customHeight="1" spans="1:10">
      <c r="A27" s="8"/>
      <c r="B27" s="10"/>
      <c r="C27" s="10"/>
      <c r="D27" s="12"/>
      <c r="E27" s="13"/>
      <c r="F27" s="11"/>
      <c r="G27" s="26" t="s">
        <v>34</v>
      </c>
      <c r="H27" s="10"/>
      <c r="I27" s="14">
        <f>429-40</f>
        <v>389</v>
      </c>
      <c r="J27" s="10"/>
    </row>
    <row r="28" ht="56" customHeight="1" spans="1:10">
      <c r="A28" s="8"/>
      <c r="B28" s="10"/>
      <c r="C28" s="10"/>
      <c r="D28" s="12"/>
      <c r="E28" s="13"/>
      <c r="F28" s="11"/>
      <c r="G28" s="28" t="s">
        <v>35</v>
      </c>
      <c r="H28" s="10"/>
      <c r="I28" s="14">
        <f>310-40</f>
        <v>270</v>
      </c>
      <c r="J28" s="10"/>
    </row>
    <row r="29" ht="56" customHeight="1" spans="1:10">
      <c r="A29" s="8">
        <v>2</v>
      </c>
      <c r="B29" s="10" t="s">
        <v>36</v>
      </c>
      <c r="C29" s="10" t="s">
        <v>37</v>
      </c>
      <c r="D29" s="12">
        <v>2130153</v>
      </c>
      <c r="E29" s="13" t="s">
        <v>38</v>
      </c>
      <c r="F29" s="11">
        <v>3422.13</v>
      </c>
      <c r="G29" s="10" t="s">
        <v>16</v>
      </c>
      <c r="H29" s="10">
        <v>3422.13</v>
      </c>
      <c r="I29" s="10"/>
      <c r="J29" s="10"/>
    </row>
    <row r="30" ht="56" customHeight="1" spans="1:10">
      <c r="A30" s="8">
        <v>3</v>
      </c>
      <c r="B30" s="10" t="s">
        <v>39</v>
      </c>
      <c r="C30" s="10" t="s">
        <v>40</v>
      </c>
      <c r="D30" s="12">
        <v>2130701</v>
      </c>
      <c r="E30" s="13" t="s">
        <v>41</v>
      </c>
      <c r="F30" s="11">
        <v>276</v>
      </c>
      <c r="G30" s="10" t="s">
        <v>17</v>
      </c>
      <c r="H30" s="10">
        <v>228</v>
      </c>
      <c r="I30" s="10"/>
      <c r="J30" s="10"/>
    </row>
    <row r="31" ht="56" customHeight="1" spans="1:10">
      <c r="A31" s="8"/>
      <c r="B31" s="10"/>
      <c r="C31" s="10"/>
      <c r="D31" s="12"/>
      <c r="E31" s="13"/>
      <c r="F31" s="11"/>
      <c r="G31" s="10" t="s">
        <v>42</v>
      </c>
      <c r="H31" s="10">
        <v>48</v>
      </c>
      <c r="I31" s="10"/>
      <c r="J31" s="10"/>
    </row>
    <row r="32" ht="56" customHeight="1" spans="1:10">
      <c r="A32" s="14">
        <v>4</v>
      </c>
      <c r="B32" s="15" t="s">
        <v>43</v>
      </c>
      <c r="C32" s="15" t="s">
        <v>44</v>
      </c>
      <c r="D32" s="12">
        <v>2210105</v>
      </c>
      <c r="E32" s="13" t="s">
        <v>45</v>
      </c>
      <c r="F32" s="14">
        <v>43</v>
      </c>
      <c r="G32" s="16" t="s">
        <v>46</v>
      </c>
      <c r="H32" s="14">
        <v>43</v>
      </c>
      <c r="I32" s="14"/>
      <c r="J32" s="10"/>
    </row>
    <row r="33" ht="56" customHeight="1" spans="1:10">
      <c r="A33" s="14">
        <v>5</v>
      </c>
      <c r="B33" s="15" t="s">
        <v>47</v>
      </c>
      <c r="C33" s="15" t="s">
        <v>48</v>
      </c>
      <c r="D33" s="12">
        <v>220199</v>
      </c>
      <c r="E33" s="13" t="s">
        <v>49</v>
      </c>
      <c r="F33" s="14">
        <v>1000</v>
      </c>
      <c r="G33" s="10" t="s">
        <v>14</v>
      </c>
      <c r="H33" s="17">
        <v>700</v>
      </c>
      <c r="I33" s="14"/>
      <c r="J33" s="10"/>
    </row>
    <row r="34" s="1" customFormat="1" ht="56" customHeight="1" spans="1:10">
      <c r="A34" s="18"/>
      <c r="B34" s="19"/>
      <c r="C34" s="19"/>
      <c r="D34" s="20"/>
      <c r="E34" s="21"/>
      <c r="F34" s="18"/>
      <c r="G34" s="22" t="s">
        <v>17</v>
      </c>
      <c r="H34" s="23">
        <v>300</v>
      </c>
      <c r="I34" s="18"/>
      <c r="J34" s="22"/>
    </row>
    <row r="35" ht="56" customHeight="1" spans="1:10">
      <c r="A35" s="14"/>
      <c r="B35" s="10" t="s">
        <v>50</v>
      </c>
      <c r="C35" s="10" t="s">
        <v>51</v>
      </c>
      <c r="D35" s="12">
        <v>2130599</v>
      </c>
      <c r="E35" s="13" t="s">
        <v>12</v>
      </c>
      <c r="F35" s="14">
        <f>173-1.73</f>
        <v>171.27</v>
      </c>
      <c r="G35" s="10" t="s">
        <v>15</v>
      </c>
      <c r="H35" s="14"/>
      <c r="I35" s="14">
        <v>20</v>
      </c>
      <c r="J35" s="10" t="s">
        <v>13</v>
      </c>
    </row>
    <row r="36" ht="56" customHeight="1" spans="1:10">
      <c r="A36" s="14"/>
      <c r="B36" s="15"/>
      <c r="C36" s="15"/>
      <c r="D36" s="12"/>
      <c r="E36" s="13"/>
      <c r="F36" s="14"/>
      <c r="G36" s="10" t="s">
        <v>52</v>
      </c>
      <c r="H36" s="17"/>
      <c r="I36" s="14">
        <v>40</v>
      </c>
      <c r="J36" s="10"/>
    </row>
    <row r="37" ht="56" customHeight="1" spans="1:10">
      <c r="A37" s="14"/>
      <c r="B37" s="15"/>
      <c r="C37" s="15"/>
      <c r="D37" s="12"/>
      <c r="E37" s="13"/>
      <c r="F37" s="14"/>
      <c r="G37" s="16" t="s">
        <v>46</v>
      </c>
      <c r="H37" s="17"/>
      <c r="I37" s="14">
        <v>37.5</v>
      </c>
      <c r="J37" s="10"/>
    </row>
    <row r="38" ht="56" customHeight="1" spans="1:10">
      <c r="A38" s="14"/>
      <c r="B38" s="15"/>
      <c r="C38" s="15"/>
      <c r="D38" s="12"/>
      <c r="E38" s="13"/>
      <c r="F38" s="14"/>
      <c r="G38" s="16" t="s">
        <v>42</v>
      </c>
      <c r="H38" s="17"/>
      <c r="I38" s="14">
        <v>45</v>
      </c>
      <c r="J38" s="10"/>
    </row>
    <row r="39" ht="56" customHeight="1" spans="1:10">
      <c r="A39" s="14"/>
      <c r="B39" s="15"/>
      <c r="C39" s="15"/>
      <c r="D39" s="12"/>
      <c r="E39" s="13"/>
      <c r="F39" s="14"/>
      <c r="G39" s="10" t="s">
        <v>53</v>
      </c>
      <c r="H39" s="17"/>
      <c r="I39" s="14">
        <f>171.27-20-40-37.5-45</f>
        <v>28.77</v>
      </c>
      <c r="J39" s="10"/>
    </row>
    <row r="40" s="1" customFormat="1" ht="56" customHeight="1" spans="1:11">
      <c r="A40" s="18"/>
      <c r="B40" s="19" t="s">
        <v>54</v>
      </c>
      <c r="C40" s="19" t="s">
        <v>55</v>
      </c>
      <c r="D40" s="20">
        <v>2130599</v>
      </c>
      <c r="E40" s="21" t="s">
        <v>12</v>
      </c>
      <c r="F40" s="18">
        <f>328-3.28</f>
        <v>324.72</v>
      </c>
      <c r="G40" s="22" t="s">
        <v>15</v>
      </c>
      <c r="H40" s="23"/>
      <c r="I40" s="18">
        <v>78</v>
      </c>
      <c r="J40" s="22"/>
      <c r="K40" s="1">
        <v>37.82</v>
      </c>
    </row>
    <row r="41" ht="56" customHeight="1" spans="1:10">
      <c r="A41" s="14"/>
      <c r="B41" s="15"/>
      <c r="C41" s="15"/>
      <c r="D41" s="12"/>
      <c r="E41" s="13"/>
      <c r="F41" s="14"/>
      <c r="G41" s="10" t="s">
        <v>57</v>
      </c>
      <c r="H41" s="17"/>
      <c r="I41" s="14">
        <v>50</v>
      </c>
      <c r="J41" s="10"/>
    </row>
    <row r="42" ht="56" customHeight="1" spans="1:10">
      <c r="A42" s="14"/>
      <c r="B42" s="15"/>
      <c r="C42" s="15"/>
      <c r="D42" s="12"/>
      <c r="E42" s="13"/>
      <c r="F42" s="14"/>
      <c r="G42" s="10" t="s">
        <v>53</v>
      </c>
      <c r="H42" s="17"/>
      <c r="I42" s="14">
        <f>201.68-14.01-28.77</f>
        <v>158.9</v>
      </c>
      <c r="J42" s="10"/>
    </row>
    <row r="43" ht="56" customHeight="1" spans="1:10">
      <c r="A43" s="14"/>
      <c r="B43" s="15"/>
      <c r="C43" s="15"/>
      <c r="D43" s="12"/>
      <c r="E43" s="13"/>
      <c r="F43" s="14"/>
      <c r="G43" s="10" t="s">
        <v>14</v>
      </c>
      <c r="H43" s="17"/>
      <c r="I43" s="14">
        <v>37.82</v>
      </c>
      <c r="J43" s="10"/>
    </row>
    <row r="44" ht="56" customHeight="1" spans="1:10">
      <c r="A44" s="14"/>
      <c r="B44" s="15" t="s">
        <v>58</v>
      </c>
      <c r="C44" s="15" t="s">
        <v>59</v>
      </c>
      <c r="D44" s="12">
        <v>2130599</v>
      </c>
      <c r="E44" s="13" t="s">
        <v>12</v>
      </c>
      <c r="F44" s="14">
        <f>499-4.99</f>
        <v>494.01</v>
      </c>
      <c r="G44" s="10" t="s">
        <v>60</v>
      </c>
      <c r="H44" s="17"/>
      <c r="I44" s="14">
        <v>280</v>
      </c>
      <c r="J44" s="10"/>
    </row>
    <row r="45" ht="56" customHeight="1" spans="1:10">
      <c r="A45" s="14"/>
      <c r="B45" s="15"/>
      <c r="C45" s="15"/>
      <c r="D45" s="12"/>
      <c r="E45" s="13"/>
      <c r="F45" s="14"/>
      <c r="G45" s="10" t="s">
        <v>17</v>
      </c>
      <c r="H45" s="17"/>
      <c r="I45" s="14">
        <v>200</v>
      </c>
      <c r="J45" s="10"/>
    </row>
    <row r="46" ht="56" customHeight="1" spans="1:10">
      <c r="A46" s="14"/>
      <c r="B46" s="15"/>
      <c r="C46" s="15"/>
      <c r="D46" s="12"/>
      <c r="E46" s="13"/>
      <c r="F46" s="14"/>
      <c r="G46" s="10" t="s">
        <v>53</v>
      </c>
      <c r="H46" s="17"/>
      <c r="I46" s="14">
        <v>14.01</v>
      </c>
      <c r="J46" s="10"/>
    </row>
    <row r="47" ht="56" customHeight="1" spans="1:10">
      <c r="A47" s="14"/>
      <c r="B47" s="15" t="s">
        <v>58</v>
      </c>
      <c r="C47" s="15" t="s">
        <v>61</v>
      </c>
      <c r="D47" s="12">
        <v>2130599</v>
      </c>
      <c r="E47" s="13" t="s">
        <v>12</v>
      </c>
      <c r="F47" s="14">
        <v>380</v>
      </c>
      <c r="G47" s="10" t="s">
        <v>16</v>
      </c>
      <c r="H47" s="17"/>
      <c r="I47" s="14">
        <v>380</v>
      </c>
      <c r="J47" s="10"/>
    </row>
    <row r="48" ht="56" customHeight="1" spans="1:10">
      <c r="A48" s="14"/>
      <c r="B48" s="15" t="s">
        <v>58</v>
      </c>
      <c r="C48" s="15" t="s">
        <v>62</v>
      </c>
      <c r="D48" s="12">
        <v>2130599</v>
      </c>
      <c r="E48" s="13" t="s">
        <v>12</v>
      </c>
      <c r="F48" s="14">
        <f>1252-10.07</f>
        <v>1241.93</v>
      </c>
      <c r="G48" s="10" t="s">
        <v>16</v>
      </c>
      <c r="H48" s="17"/>
      <c r="I48" s="14">
        <v>1241.93</v>
      </c>
      <c r="J48" s="10"/>
    </row>
    <row r="49" ht="56" customHeight="1" spans="1:10">
      <c r="A49" s="14"/>
      <c r="B49" s="15" t="s">
        <v>58</v>
      </c>
      <c r="C49" s="15" t="s">
        <v>63</v>
      </c>
      <c r="D49" s="12">
        <v>2130599</v>
      </c>
      <c r="E49" s="13" t="s">
        <v>12</v>
      </c>
      <c r="F49" s="14">
        <f>617-6.17</f>
        <v>610.83</v>
      </c>
      <c r="G49" s="10" t="s">
        <v>14</v>
      </c>
      <c r="H49" s="17"/>
      <c r="I49" s="14">
        <v>610.83</v>
      </c>
      <c r="J49" s="10"/>
    </row>
    <row r="50" ht="56" customHeight="1" spans="1:10">
      <c r="A50" s="14"/>
      <c r="B50" s="15" t="s">
        <v>58</v>
      </c>
      <c r="C50" s="15" t="s">
        <v>64</v>
      </c>
      <c r="D50" s="12">
        <v>2130599</v>
      </c>
      <c r="E50" s="13" t="s">
        <v>12</v>
      </c>
      <c r="F50" s="14">
        <f>700-7</f>
        <v>693</v>
      </c>
      <c r="G50" s="10" t="s">
        <v>17</v>
      </c>
      <c r="H50" s="10"/>
      <c r="I50" s="14">
        <v>693</v>
      </c>
      <c r="J50" s="10"/>
    </row>
    <row r="51" ht="56" customHeight="1" spans="1:10">
      <c r="A51" s="14"/>
      <c r="B51" s="15" t="s">
        <v>65</v>
      </c>
      <c r="C51" s="15" t="s">
        <v>66</v>
      </c>
      <c r="D51" s="12">
        <v>2130599</v>
      </c>
      <c r="E51" s="13" t="s">
        <v>12</v>
      </c>
      <c r="F51" s="14">
        <v>420</v>
      </c>
      <c r="G51" s="10" t="s">
        <v>14</v>
      </c>
      <c r="H51" s="17"/>
      <c r="I51" s="14">
        <v>420</v>
      </c>
      <c r="J51" s="10"/>
    </row>
    <row r="52" ht="56" customHeight="1" spans="1:10">
      <c r="A52" s="14"/>
      <c r="B52" s="15" t="s">
        <v>68</v>
      </c>
      <c r="C52" s="15" t="s">
        <v>69</v>
      </c>
      <c r="D52" s="24">
        <v>2130153</v>
      </c>
      <c r="E52" s="16" t="s">
        <v>38</v>
      </c>
      <c r="F52" s="14">
        <f>833-8.33</f>
        <v>824.67</v>
      </c>
      <c r="G52" s="10" t="s">
        <v>16</v>
      </c>
      <c r="H52" s="17"/>
      <c r="I52" s="14">
        <v>824.67</v>
      </c>
      <c r="J52" s="10"/>
    </row>
    <row r="53" ht="63" customHeight="1" spans="1:10">
      <c r="A53" s="14"/>
      <c r="B53" s="15" t="s">
        <v>70</v>
      </c>
      <c r="C53" s="15" t="s">
        <v>71</v>
      </c>
      <c r="D53" s="24">
        <v>2130126</v>
      </c>
      <c r="E53" s="16" t="s">
        <v>72</v>
      </c>
      <c r="F53" s="14">
        <v>100</v>
      </c>
      <c r="G53" s="10" t="s">
        <v>16</v>
      </c>
      <c r="H53" s="17"/>
      <c r="I53" s="14">
        <v>100</v>
      </c>
      <c r="J53" s="10"/>
    </row>
    <row r="54" ht="56" customHeight="1" spans="1:10">
      <c r="A54" s="14"/>
      <c r="B54" s="15" t="s">
        <v>73</v>
      </c>
      <c r="C54" s="15" t="s">
        <v>74</v>
      </c>
      <c r="D54" s="24">
        <v>2210105</v>
      </c>
      <c r="E54" s="16" t="s">
        <v>45</v>
      </c>
      <c r="F54" s="14">
        <v>30</v>
      </c>
      <c r="G54" s="16" t="s">
        <v>46</v>
      </c>
      <c r="H54" s="17"/>
      <c r="I54" s="14">
        <v>30</v>
      </c>
      <c r="J54" s="10"/>
    </row>
    <row r="55" ht="56" customHeight="1" spans="1:10">
      <c r="A55" s="14"/>
      <c r="B55" s="15"/>
      <c r="C55" s="15"/>
      <c r="D55" s="12"/>
      <c r="E55" s="13"/>
      <c r="F55" s="14"/>
      <c r="G55" s="10"/>
      <c r="H55" s="17"/>
      <c r="I55" s="14"/>
      <c r="J55" s="10"/>
    </row>
    <row r="56" ht="56" customHeight="1" spans="1:10">
      <c r="A56" s="14"/>
      <c r="B56" s="15"/>
      <c r="C56" s="15"/>
      <c r="D56" s="12"/>
      <c r="E56" s="13"/>
      <c r="F56" s="14"/>
      <c r="G56" s="10"/>
      <c r="H56" s="17"/>
      <c r="I56" s="14"/>
      <c r="J56" s="10"/>
    </row>
    <row r="57" ht="56" customHeight="1" spans="1:10">
      <c r="A57" s="14"/>
      <c r="B57" s="15"/>
      <c r="C57" s="15"/>
      <c r="D57" s="12"/>
      <c r="E57" s="13"/>
      <c r="F57" s="14"/>
      <c r="G57" s="10"/>
      <c r="H57" s="17"/>
      <c r="I57" s="14"/>
      <c r="J57" s="10"/>
    </row>
    <row r="58" ht="56" customHeight="1" spans="1:10">
      <c r="A58" s="14"/>
      <c r="B58" s="15"/>
      <c r="C58" s="15"/>
      <c r="D58" s="12"/>
      <c r="E58" s="13"/>
      <c r="F58" s="14"/>
      <c r="G58" s="10"/>
      <c r="H58" s="17"/>
      <c r="I58" s="14"/>
      <c r="J58" s="10"/>
    </row>
    <row r="59" ht="56" customHeight="1" spans="1:10">
      <c r="A59" s="14"/>
      <c r="B59" s="15"/>
      <c r="C59" s="15"/>
      <c r="D59" s="12"/>
      <c r="E59" s="13"/>
      <c r="F59" s="14"/>
      <c r="G59" s="10"/>
      <c r="H59" s="17"/>
      <c r="I59" s="14"/>
      <c r="J59" s="10"/>
    </row>
    <row r="60" ht="56" customHeight="1" spans="1:10">
      <c r="A60" s="14"/>
      <c r="B60" s="15"/>
      <c r="C60" s="15"/>
      <c r="D60" s="12"/>
      <c r="E60" s="13"/>
      <c r="F60" s="14"/>
      <c r="G60" s="10"/>
      <c r="H60" s="17"/>
      <c r="I60" s="14"/>
      <c r="J60" s="10"/>
    </row>
    <row r="61" ht="56" customHeight="1" spans="1:10">
      <c r="A61" s="14"/>
      <c r="B61" s="15"/>
      <c r="C61" s="15"/>
      <c r="D61" s="12"/>
      <c r="E61" s="13"/>
      <c r="F61" s="14"/>
      <c r="G61" s="10"/>
      <c r="H61" s="17"/>
      <c r="I61" s="14"/>
      <c r="J61" s="10"/>
    </row>
    <row r="62" ht="56" customHeight="1" spans="1:10">
      <c r="A62" s="14"/>
      <c r="B62" s="15"/>
      <c r="C62" s="15"/>
      <c r="D62" s="12"/>
      <c r="E62" s="13"/>
      <c r="F62" s="14"/>
      <c r="G62" s="10"/>
      <c r="H62" s="17"/>
      <c r="I62" s="14"/>
      <c r="J62" s="10"/>
    </row>
    <row r="63" ht="56" customHeight="1" spans="1:10">
      <c r="A63" s="14"/>
      <c r="B63" s="15"/>
      <c r="C63" s="15"/>
      <c r="D63" s="12"/>
      <c r="E63" s="13"/>
      <c r="F63" s="14"/>
      <c r="G63" s="10"/>
      <c r="H63" s="17"/>
      <c r="I63" s="14"/>
      <c r="J63" s="10"/>
    </row>
    <row r="64" ht="56" customHeight="1" spans="1:10">
      <c r="A64" s="14"/>
      <c r="B64" s="15"/>
      <c r="C64" s="15"/>
      <c r="D64" s="12"/>
      <c r="E64" s="13"/>
      <c r="F64" s="14"/>
      <c r="G64" s="10"/>
      <c r="H64" s="17"/>
      <c r="I64" s="14"/>
      <c r="J64" s="10"/>
    </row>
    <row r="65" ht="56" customHeight="1" spans="1:10">
      <c r="A65" s="14"/>
      <c r="B65" s="15"/>
      <c r="C65" s="15"/>
      <c r="D65" s="12"/>
      <c r="E65" s="13"/>
      <c r="F65" s="14"/>
      <c r="G65" s="10"/>
      <c r="H65" s="17"/>
      <c r="I65" s="14"/>
      <c r="J65" s="10"/>
    </row>
    <row r="66" ht="56" customHeight="1" spans="1:10">
      <c r="A66" s="14"/>
      <c r="B66" s="15"/>
      <c r="C66" s="15"/>
      <c r="D66" s="12"/>
      <c r="E66" s="13"/>
      <c r="F66" s="14"/>
      <c r="G66" s="10"/>
      <c r="H66" s="17"/>
      <c r="I66" s="14"/>
      <c r="J66" s="10"/>
    </row>
    <row r="67" ht="56" customHeight="1" spans="1:10">
      <c r="A67" s="14"/>
      <c r="B67" s="15"/>
      <c r="C67" s="15"/>
      <c r="D67" s="12"/>
      <c r="E67" s="13"/>
      <c r="F67" s="14"/>
      <c r="G67" s="10"/>
      <c r="H67" s="17"/>
      <c r="I67" s="14"/>
      <c r="J67" s="10"/>
    </row>
    <row r="68" ht="56" customHeight="1" spans="1:10">
      <c r="A68" s="14"/>
      <c r="B68" s="15"/>
      <c r="C68" s="15"/>
      <c r="D68" s="12"/>
      <c r="E68" s="13"/>
      <c r="F68" s="14"/>
      <c r="G68" s="10"/>
      <c r="H68" s="17"/>
      <c r="I68" s="14"/>
      <c r="J68" s="10"/>
    </row>
    <row r="69" ht="56" customHeight="1" spans="1:10">
      <c r="A69" s="14"/>
      <c r="B69" s="15"/>
      <c r="C69" s="15"/>
      <c r="D69" s="12"/>
      <c r="E69" s="13"/>
      <c r="F69" s="14"/>
      <c r="G69" s="10"/>
      <c r="H69" s="17"/>
      <c r="I69" s="14"/>
      <c r="J69" s="10"/>
    </row>
    <row r="70" ht="56" customHeight="1" spans="1:10">
      <c r="A70" s="14"/>
      <c r="B70" s="15"/>
      <c r="C70" s="15"/>
      <c r="D70" s="12"/>
      <c r="E70" s="13"/>
      <c r="F70" s="14"/>
      <c r="G70" s="10"/>
      <c r="H70" s="17"/>
      <c r="I70" s="14"/>
      <c r="J70" s="10"/>
    </row>
    <row r="71" ht="56" customHeight="1" spans="1:10">
      <c r="A71" s="14"/>
      <c r="B71" s="15"/>
      <c r="C71" s="15"/>
      <c r="D71" s="25"/>
      <c r="E71" s="25"/>
      <c r="F71" s="14"/>
      <c r="G71" s="14"/>
      <c r="H71" s="14"/>
      <c r="I71" s="14"/>
      <c r="J71" s="10"/>
    </row>
  </sheetData>
  <mergeCells count="2">
    <mergeCell ref="F3:G3"/>
    <mergeCell ref="A1:J2"/>
  </mergeCells>
  <pageMargins left="0.7" right="0.7" top="0.75" bottom="0.75" header="0.3" footer="0.3"/>
  <pageSetup paperSize="9" scale="1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6"/>
  <sheetViews>
    <sheetView view="pageBreakPreview" zoomScale="115" zoomScaleNormal="100" workbookViewId="0">
      <selection activeCell="G77" sqref="G77"/>
    </sheetView>
  </sheetViews>
  <sheetFormatPr defaultColWidth="9" defaultRowHeight="13.5"/>
  <cols>
    <col min="1" max="1" width="4.25" style="2" customWidth="1"/>
    <col min="2" max="2" width="19.325" customWidth="1"/>
    <col min="3" max="3" width="20.9833333333333" customWidth="1"/>
    <col min="4" max="4" width="9" customWidth="1"/>
    <col min="5" max="5" width="12" customWidth="1"/>
    <col min="6" max="6" width="10.5" style="2" customWidth="1"/>
    <col min="7" max="7" width="13" style="2" customWidth="1"/>
    <col min="8" max="8" width="9.625" style="2" customWidth="1"/>
    <col min="9" max="9" width="10.125" style="2" customWidth="1"/>
    <col min="10" max="10" width="12" style="2" customWidth="1"/>
  </cols>
  <sheetData>
    <row r="1" spans="1:10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1" customHeight="1" spans="1:10">
      <c r="A3" s="4" t="s">
        <v>79</v>
      </c>
      <c r="B3" s="5"/>
      <c r="C3" s="5"/>
      <c r="D3" s="5" t="s">
        <v>80</v>
      </c>
      <c r="E3" s="5"/>
      <c r="F3" s="6"/>
      <c r="G3" s="7"/>
      <c r="H3" s="7" t="s">
        <v>81</v>
      </c>
      <c r="I3" s="7"/>
      <c r="J3" s="4" t="s">
        <v>82</v>
      </c>
    </row>
    <row r="4" ht="33" customHeight="1" spans="1:10">
      <c r="A4" s="8" t="s">
        <v>1</v>
      </c>
      <c r="B4" s="8" t="s">
        <v>2</v>
      </c>
      <c r="C4" s="8" t="s">
        <v>3</v>
      </c>
      <c r="D4" s="8" t="s">
        <v>83</v>
      </c>
      <c r="E4" s="8" t="s">
        <v>4</v>
      </c>
      <c r="F4" s="9" t="s">
        <v>6</v>
      </c>
      <c r="G4" s="8" t="s">
        <v>84</v>
      </c>
      <c r="H4" s="10" t="s">
        <v>85</v>
      </c>
      <c r="I4" s="8" t="s">
        <v>86</v>
      </c>
      <c r="J4" s="8" t="s">
        <v>9</v>
      </c>
    </row>
    <row r="5" ht="38" customHeight="1" spans="1:10">
      <c r="A5" s="8"/>
      <c r="B5" s="8"/>
      <c r="C5" s="8"/>
      <c r="D5" s="8" t="s">
        <v>87</v>
      </c>
      <c r="E5" s="8"/>
      <c r="F5" s="11">
        <f>SUM(F6:F96)</f>
        <v>17376.37</v>
      </c>
      <c r="G5" s="8"/>
      <c r="H5" s="8">
        <f>SUM(H6:H96)</f>
        <v>13194.94</v>
      </c>
      <c r="I5" s="8">
        <f>SUM(I6:I96)</f>
        <v>6321.26</v>
      </c>
      <c r="J5" s="8"/>
    </row>
    <row r="6" ht="68" customHeight="1" spans="1:10">
      <c r="A6" s="8">
        <v>1</v>
      </c>
      <c r="B6" s="10" t="s">
        <v>10</v>
      </c>
      <c r="C6" s="10" t="s">
        <v>11</v>
      </c>
      <c r="D6" s="12">
        <v>2130599</v>
      </c>
      <c r="E6" s="13" t="s">
        <v>12</v>
      </c>
      <c r="F6" s="11">
        <v>7344.81</v>
      </c>
      <c r="G6" s="10" t="s">
        <v>14</v>
      </c>
      <c r="H6" s="10">
        <f>76+5248.81</f>
        <v>5324.81</v>
      </c>
      <c r="I6" s="10">
        <v>-2550.35</v>
      </c>
      <c r="J6" s="10"/>
    </row>
    <row r="7" ht="56" customHeight="1" spans="1:10">
      <c r="A7" s="8"/>
      <c r="B7" s="10"/>
      <c r="C7" s="10"/>
      <c r="D7" s="12"/>
      <c r="E7" s="13"/>
      <c r="F7" s="11"/>
      <c r="G7" s="10" t="s">
        <v>15</v>
      </c>
      <c r="H7" s="10">
        <v>390</v>
      </c>
      <c r="I7" s="10"/>
      <c r="J7" s="10"/>
    </row>
    <row r="8" ht="56" customHeight="1" spans="1:10">
      <c r="A8" s="8"/>
      <c r="B8" s="10"/>
      <c r="C8" s="10"/>
      <c r="D8" s="12"/>
      <c r="E8" s="13"/>
      <c r="F8" s="11"/>
      <c r="G8" s="10" t="s">
        <v>16</v>
      </c>
      <c r="H8" s="10">
        <v>1000</v>
      </c>
      <c r="I8" s="10">
        <v>82</v>
      </c>
      <c r="J8" s="10"/>
    </row>
    <row r="9" ht="56" customHeight="1" spans="1:10">
      <c r="A9" s="8"/>
      <c r="B9" s="10"/>
      <c r="C9" s="10"/>
      <c r="D9" s="12"/>
      <c r="E9" s="13"/>
      <c r="F9" s="11"/>
      <c r="G9" s="10" t="s">
        <v>17</v>
      </c>
      <c r="H9" s="10">
        <v>300</v>
      </c>
      <c r="I9" s="10"/>
      <c r="J9" s="10"/>
    </row>
    <row r="10" ht="56" customHeight="1" spans="1:10">
      <c r="A10" s="8"/>
      <c r="B10" s="10"/>
      <c r="C10" s="10"/>
      <c r="D10" s="12"/>
      <c r="E10" s="13"/>
      <c r="F10" s="11"/>
      <c r="G10" s="10" t="s">
        <v>18</v>
      </c>
      <c r="H10" s="10">
        <v>150</v>
      </c>
      <c r="I10" s="10">
        <v>30</v>
      </c>
      <c r="J10" s="10"/>
    </row>
    <row r="11" ht="56" customHeight="1" spans="1:10">
      <c r="A11" s="8"/>
      <c r="B11" s="10"/>
      <c r="C11" s="10"/>
      <c r="D11" s="12"/>
      <c r="E11" s="13"/>
      <c r="F11" s="11"/>
      <c r="G11" s="10" t="s">
        <v>19</v>
      </c>
      <c r="H11" s="10">
        <v>100</v>
      </c>
      <c r="I11" s="10"/>
      <c r="J11" s="10"/>
    </row>
    <row r="12" ht="56" customHeight="1" spans="1:10">
      <c r="A12" s="8"/>
      <c r="B12" s="10"/>
      <c r="C12" s="10"/>
      <c r="D12" s="12"/>
      <c r="E12" s="13"/>
      <c r="F12" s="11"/>
      <c r="G12" s="10" t="s">
        <v>20</v>
      </c>
      <c r="H12" s="10">
        <v>80</v>
      </c>
      <c r="I12" s="10"/>
      <c r="J12" s="10"/>
    </row>
    <row r="13" ht="56" customHeight="1" spans="1:10">
      <c r="A13" s="8"/>
      <c r="B13" s="10"/>
      <c r="C13" s="10"/>
      <c r="D13" s="12"/>
      <c r="E13" s="13"/>
      <c r="F13" s="11"/>
      <c r="G13" s="10" t="s">
        <v>21</v>
      </c>
      <c r="H13" s="10"/>
      <c r="I13" s="10">
        <v>210</v>
      </c>
      <c r="J13" s="10" t="s">
        <v>89</v>
      </c>
    </row>
    <row r="14" ht="56" customHeight="1" spans="1:10">
      <c r="A14" s="8"/>
      <c r="B14" s="10"/>
      <c r="C14" s="10"/>
      <c r="D14" s="12"/>
      <c r="E14" s="13"/>
      <c r="F14" s="11"/>
      <c r="G14" s="10" t="s">
        <v>90</v>
      </c>
      <c r="H14" s="10"/>
      <c r="I14" s="10">
        <v>220</v>
      </c>
      <c r="J14" s="10" t="s">
        <v>89</v>
      </c>
    </row>
    <row r="15" ht="56" customHeight="1" spans="1:10">
      <c r="A15" s="8"/>
      <c r="B15" s="10"/>
      <c r="C15" s="10"/>
      <c r="D15" s="12"/>
      <c r="E15" s="13"/>
      <c r="F15" s="11"/>
      <c r="G15" s="10" t="s">
        <v>23</v>
      </c>
      <c r="H15" s="10"/>
      <c r="I15" s="10">
        <f>79.5+160.85</f>
        <v>240.35</v>
      </c>
      <c r="J15" s="10"/>
    </row>
    <row r="16" ht="56" customHeight="1" spans="1:10">
      <c r="A16" s="8"/>
      <c r="B16" s="10"/>
      <c r="C16" s="10"/>
      <c r="D16" s="12"/>
      <c r="E16" s="13"/>
      <c r="F16" s="11"/>
      <c r="G16" s="10" t="s">
        <v>24</v>
      </c>
      <c r="H16" s="10"/>
      <c r="I16" s="10">
        <v>140</v>
      </c>
      <c r="J16" s="10" t="s">
        <v>89</v>
      </c>
    </row>
    <row r="17" ht="56" customHeight="1" spans="1:10">
      <c r="A17" s="8"/>
      <c r="B17" s="10"/>
      <c r="C17" s="10"/>
      <c r="D17" s="12"/>
      <c r="E17" s="13"/>
      <c r="F17" s="11"/>
      <c r="G17" s="10" t="s">
        <v>25</v>
      </c>
      <c r="H17" s="10"/>
      <c r="I17" s="10">
        <v>175</v>
      </c>
      <c r="J17" s="10" t="s">
        <v>89</v>
      </c>
    </row>
    <row r="18" ht="56" customHeight="1" spans="1:10">
      <c r="A18" s="8"/>
      <c r="B18" s="10"/>
      <c r="C18" s="10"/>
      <c r="D18" s="12"/>
      <c r="E18" s="13"/>
      <c r="F18" s="11"/>
      <c r="G18" s="10" t="s">
        <v>26</v>
      </c>
      <c r="H18" s="10"/>
      <c r="I18" s="10">
        <v>164</v>
      </c>
      <c r="J18" s="10" t="s">
        <v>89</v>
      </c>
    </row>
    <row r="19" ht="56" customHeight="1" spans="1:10">
      <c r="A19" s="8"/>
      <c r="B19" s="10"/>
      <c r="C19" s="10"/>
      <c r="D19" s="12"/>
      <c r="E19" s="13"/>
      <c r="F19" s="11"/>
      <c r="G19" s="10" t="s">
        <v>27</v>
      </c>
      <c r="H19" s="10"/>
      <c r="I19" s="10">
        <f>130+20</f>
        <v>150</v>
      </c>
      <c r="J19" s="10" t="s">
        <v>89</v>
      </c>
    </row>
    <row r="20" ht="56" customHeight="1" spans="1:10">
      <c r="A20" s="8"/>
      <c r="B20" s="10"/>
      <c r="C20" s="10"/>
      <c r="D20" s="12"/>
      <c r="E20" s="13"/>
      <c r="F20" s="11"/>
      <c r="G20" s="10" t="s">
        <v>28</v>
      </c>
      <c r="H20" s="10"/>
      <c r="I20" s="10">
        <v>120</v>
      </c>
      <c r="J20" s="10" t="s">
        <v>89</v>
      </c>
    </row>
    <row r="21" ht="56" customHeight="1" spans="1:10">
      <c r="A21" s="8"/>
      <c r="B21" s="10"/>
      <c r="C21" s="10"/>
      <c r="D21" s="12"/>
      <c r="E21" s="13"/>
      <c r="F21" s="11"/>
      <c r="G21" s="10" t="s">
        <v>29</v>
      </c>
      <c r="H21" s="10"/>
      <c r="I21" s="10">
        <v>90</v>
      </c>
      <c r="J21" s="10" t="s">
        <v>89</v>
      </c>
    </row>
    <row r="22" ht="56" customHeight="1" spans="1:10">
      <c r="A22" s="8"/>
      <c r="B22" s="10"/>
      <c r="C22" s="10"/>
      <c r="D22" s="12"/>
      <c r="E22" s="13"/>
      <c r="F22" s="11"/>
      <c r="G22" s="10" t="s">
        <v>30</v>
      </c>
      <c r="H22" s="10"/>
      <c r="I22" s="10">
        <v>140</v>
      </c>
      <c r="J22" s="10" t="s">
        <v>89</v>
      </c>
    </row>
    <row r="23" ht="56" customHeight="1" spans="1:10">
      <c r="A23" s="8"/>
      <c r="B23" s="10"/>
      <c r="C23" s="10"/>
      <c r="D23" s="12"/>
      <c r="E23" s="13"/>
      <c r="F23" s="11"/>
      <c r="G23" s="10" t="s">
        <v>31</v>
      </c>
      <c r="H23" s="10"/>
      <c r="I23" s="10">
        <v>160</v>
      </c>
      <c r="J23" s="10" t="s">
        <v>89</v>
      </c>
    </row>
    <row r="24" ht="56" customHeight="1" spans="1:10">
      <c r="A24" s="8"/>
      <c r="B24" s="10"/>
      <c r="C24" s="10"/>
      <c r="D24" s="12"/>
      <c r="E24" s="13"/>
      <c r="F24" s="11"/>
      <c r="G24" s="10" t="s">
        <v>32</v>
      </c>
      <c r="H24" s="10"/>
      <c r="I24" s="10">
        <v>70</v>
      </c>
      <c r="J24" s="10" t="s">
        <v>89</v>
      </c>
    </row>
    <row r="25" ht="56" customHeight="1" spans="1:10">
      <c r="A25" s="8"/>
      <c r="B25" s="10"/>
      <c r="C25" s="10"/>
      <c r="D25" s="12"/>
      <c r="E25" s="13"/>
      <c r="F25" s="11"/>
      <c r="G25" s="10" t="s">
        <v>33</v>
      </c>
      <c r="H25" s="10"/>
      <c r="I25" s="10">
        <f>140+18</f>
        <v>158</v>
      </c>
      <c r="J25" s="10" t="s">
        <v>89</v>
      </c>
    </row>
    <row r="26" ht="56" customHeight="1" spans="1:10">
      <c r="A26" s="8"/>
      <c r="B26" s="10"/>
      <c r="C26" s="10"/>
      <c r="D26" s="12"/>
      <c r="E26" s="13"/>
      <c r="F26" s="11"/>
      <c r="G26" s="10" t="s">
        <v>34</v>
      </c>
      <c r="H26" s="10"/>
      <c r="I26" s="10">
        <f>107+44</f>
        <v>151</v>
      </c>
      <c r="J26" s="10" t="s">
        <v>89</v>
      </c>
    </row>
    <row r="27" ht="56" customHeight="1" spans="1:10">
      <c r="A27" s="8"/>
      <c r="B27" s="10"/>
      <c r="C27" s="10"/>
      <c r="D27" s="12"/>
      <c r="E27" s="13"/>
      <c r="F27" s="11"/>
      <c r="G27" s="10" t="s">
        <v>35</v>
      </c>
      <c r="H27" s="10"/>
      <c r="I27" s="10">
        <v>210</v>
      </c>
      <c r="J27" s="10" t="s">
        <v>89</v>
      </c>
    </row>
    <row r="28" ht="56" customHeight="1" spans="1:10">
      <c r="A28" s="8"/>
      <c r="B28" s="10"/>
      <c r="C28" s="10"/>
      <c r="D28" s="12"/>
      <c r="E28" s="13"/>
      <c r="F28" s="11"/>
      <c r="G28" s="10" t="s">
        <v>88</v>
      </c>
      <c r="H28" s="10"/>
      <c r="I28" s="10">
        <f>40-20</f>
        <v>20</v>
      </c>
      <c r="J28" s="10" t="s">
        <v>89</v>
      </c>
    </row>
    <row r="29" ht="56" customHeight="1" spans="1:10">
      <c r="A29" s="8">
        <v>2</v>
      </c>
      <c r="B29" s="10" t="s">
        <v>36</v>
      </c>
      <c r="C29" s="10" t="s">
        <v>37</v>
      </c>
      <c r="D29" s="12">
        <v>2130153</v>
      </c>
      <c r="E29" s="13" t="s">
        <v>38</v>
      </c>
      <c r="F29" s="11">
        <v>3422.13</v>
      </c>
      <c r="G29" s="10" t="s">
        <v>16</v>
      </c>
      <c r="H29" s="10">
        <v>3422.13</v>
      </c>
      <c r="I29" s="10"/>
      <c r="J29" s="10"/>
    </row>
    <row r="30" ht="56" customHeight="1" spans="1:10">
      <c r="A30" s="8">
        <v>3</v>
      </c>
      <c r="B30" s="10" t="s">
        <v>39</v>
      </c>
      <c r="C30" s="10" t="s">
        <v>40</v>
      </c>
      <c r="D30" s="12">
        <v>2130701</v>
      </c>
      <c r="E30" s="13" t="s">
        <v>41</v>
      </c>
      <c r="F30" s="11">
        <v>276</v>
      </c>
      <c r="G30" s="10" t="s">
        <v>17</v>
      </c>
      <c r="H30" s="10">
        <v>228</v>
      </c>
      <c r="I30" s="10"/>
      <c r="J30" s="10"/>
    </row>
    <row r="31" ht="56" customHeight="1" spans="1:10">
      <c r="A31" s="8"/>
      <c r="B31" s="10"/>
      <c r="C31" s="10"/>
      <c r="D31" s="12"/>
      <c r="E31" s="13"/>
      <c r="F31" s="11"/>
      <c r="G31" s="10" t="s">
        <v>42</v>
      </c>
      <c r="H31" s="10">
        <v>48</v>
      </c>
      <c r="I31" s="10"/>
      <c r="J31" s="10"/>
    </row>
    <row r="32" ht="56" customHeight="1" spans="1:10">
      <c r="A32" s="14">
        <v>4</v>
      </c>
      <c r="B32" s="15" t="s">
        <v>43</v>
      </c>
      <c r="C32" s="15" t="s">
        <v>44</v>
      </c>
      <c r="D32" s="12">
        <v>2210105</v>
      </c>
      <c r="E32" s="13" t="s">
        <v>45</v>
      </c>
      <c r="F32" s="14">
        <v>43</v>
      </c>
      <c r="G32" s="16" t="s">
        <v>46</v>
      </c>
      <c r="H32" s="14">
        <v>43</v>
      </c>
      <c r="I32" s="14"/>
      <c r="J32" s="10"/>
    </row>
    <row r="33" ht="56" customHeight="1" spans="1:10">
      <c r="A33" s="14">
        <v>5</v>
      </c>
      <c r="B33" s="15" t="s">
        <v>47</v>
      </c>
      <c r="C33" s="15" t="s">
        <v>48</v>
      </c>
      <c r="D33" s="12">
        <v>220199</v>
      </c>
      <c r="E33" s="13" t="s">
        <v>49</v>
      </c>
      <c r="F33" s="14">
        <v>1000</v>
      </c>
      <c r="G33" s="10" t="s">
        <v>14</v>
      </c>
      <c r="H33" s="17">
        <v>700</v>
      </c>
      <c r="I33" s="14"/>
      <c r="J33" s="10"/>
    </row>
    <row r="34" s="1" customFormat="1" ht="56" customHeight="1" spans="1:10">
      <c r="A34" s="18"/>
      <c r="B34" s="19"/>
      <c r="C34" s="19"/>
      <c r="D34" s="20"/>
      <c r="E34" s="21"/>
      <c r="F34" s="18"/>
      <c r="G34" s="22" t="s">
        <v>17</v>
      </c>
      <c r="H34" s="23">
        <v>300</v>
      </c>
      <c r="I34" s="18"/>
      <c r="J34" s="22"/>
    </row>
    <row r="35" ht="56" customHeight="1" spans="1:10">
      <c r="A35" s="14"/>
      <c r="B35" s="10" t="s">
        <v>50</v>
      </c>
      <c r="C35" s="10" t="s">
        <v>51</v>
      </c>
      <c r="D35" s="12">
        <v>2130599</v>
      </c>
      <c r="E35" s="13" t="s">
        <v>12</v>
      </c>
      <c r="F35" s="14">
        <f>173-1.73</f>
        <v>171.27</v>
      </c>
      <c r="G35" s="10" t="s">
        <v>15</v>
      </c>
      <c r="H35" s="14"/>
      <c r="I35" s="14">
        <v>20</v>
      </c>
      <c r="J35" s="10" t="s">
        <v>13</v>
      </c>
    </row>
    <row r="36" ht="56" customHeight="1" spans="1:10">
      <c r="A36" s="14"/>
      <c r="B36" s="15"/>
      <c r="C36" s="15"/>
      <c r="D36" s="12"/>
      <c r="E36" s="13"/>
      <c r="F36" s="14"/>
      <c r="G36" s="10" t="s">
        <v>52</v>
      </c>
      <c r="H36" s="17"/>
      <c r="I36" s="14">
        <v>40</v>
      </c>
      <c r="J36" s="10"/>
    </row>
    <row r="37" ht="56" customHeight="1" spans="1:10">
      <c r="A37" s="14"/>
      <c r="B37" s="15"/>
      <c r="C37" s="15"/>
      <c r="D37" s="12"/>
      <c r="E37" s="13"/>
      <c r="F37" s="14"/>
      <c r="G37" s="16" t="s">
        <v>46</v>
      </c>
      <c r="H37" s="17"/>
      <c r="I37" s="14">
        <v>37.5</v>
      </c>
      <c r="J37" s="10"/>
    </row>
    <row r="38" ht="56" customHeight="1" spans="1:10">
      <c r="A38" s="14"/>
      <c r="B38" s="15"/>
      <c r="C38" s="15"/>
      <c r="D38" s="12"/>
      <c r="E38" s="13"/>
      <c r="F38" s="14"/>
      <c r="G38" s="16" t="s">
        <v>42</v>
      </c>
      <c r="H38" s="17"/>
      <c r="I38" s="14">
        <v>45</v>
      </c>
      <c r="J38" s="10"/>
    </row>
    <row r="39" ht="56" customHeight="1" spans="1:10">
      <c r="A39" s="14"/>
      <c r="B39" s="15"/>
      <c r="C39" s="15"/>
      <c r="D39" s="12"/>
      <c r="E39" s="13"/>
      <c r="F39" s="14"/>
      <c r="G39" s="10" t="s">
        <v>53</v>
      </c>
      <c r="H39" s="17"/>
      <c r="I39" s="14">
        <f>171.27-20-40-37.5-45</f>
        <v>28.77</v>
      </c>
      <c r="J39" s="10"/>
    </row>
    <row r="40" ht="56" customHeight="1" spans="1:10">
      <c r="A40" s="14"/>
      <c r="B40" s="15" t="s">
        <v>54</v>
      </c>
      <c r="C40" s="15" t="s">
        <v>55</v>
      </c>
      <c r="D40" s="12">
        <v>2130599</v>
      </c>
      <c r="E40" s="13" t="s">
        <v>12</v>
      </c>
      <c r="F40" s="14">
        <f>328-3.28</f>
        <v>324.72</v>
      </c>
      <c r="G40" s="10" t="s">
        <v>15</v>
      </c>
      <c r="H40" s="17"/>
      <c r="I40" s="14">
        <v>78</v>
      </c>
      <c r="J40" s="10"/>
    </row>
    <row r="41" ht="56" customHeight="1" spans="1:10">
      <c r="A41" s="14"/>
      <c r="B41" s="15"/>
      <c r="C41" s="15"/>
      <c r="D41" s="12"/>
      <c r="E41" s="13"/>
      <c r="F41" s="14"/>
      <c r="G41" s="10" t="s">
        <v>57</v>
      </c>
      <c r="H41" s="17"/>
      <c r="I41" s="14">
        <v>50</v>
      </c>
      <c r="J41" s="10"/>
    </row>
    <row r="42" ht="56" customHeight="1" spans="1:10">
      <c r="A42" s="14"/>
      <c r="B42" s="15"/>
      <c r="C42" s="15"/>
      <c r="D42" s="12"/>
      <c r="E42" s="13"/>
      <c r="F42" s="14"/>
      <c r="G42" s="10" t="s">
        <v>53</v>
      </c>
      <c r="H42" s="17"/>
      <c r="I42" s="14">
        <f>201.68-14.01-28.77</f>
        <v>158.9</v>
      </c>
      <c r="J42" s="10"/>
    </row>
    <row r="43" ht="56" customHeight="1" spans="1:10">
      <c r="A43" s="14"/>
      <c r="B43" s="15"/>
      <c r="C43" s="15"/>
      <c r="D43" s="12"/>
      <c r="E43" s="13"/>
      <c r="F43" s="14"/>
      <c r="G43" s="10" t="s">
        <v>90</v>
      </c>
      <c r="H43" s="17"/>
      <c r="I43" s="14">
        <v>20</v>
      </c>
      <c r="J43" s="10"/>
    </row>
    <row r="44" ht="56" customHeight="1" spans="1:10">
      <c r="A44" s="14"/>
      <c r="B44" s="15"/>
      <c r="C44" s="15"/>
      <c r="D44" s="12"/>
      <c r="E44" s="13"/>
      <c r="F44" s="14"/>
      <c r="G44" s="10" t="s">
        <v>24</v>
      </c>
      <c r="H44" s="17"/>
      <c r="I44" s="14">
        <f>324.72-78-50-158.9-20</f>
        <v>17.82</v>
      </c>
      <c r="J44" s="10"/>
    </row>
    <row r="45" ht="56" customHeight="1" spans="1:10">
      <c r="A45" s="14"/>
      <c r="B45" s="15" t="s">
        <v>58</v>
      </c>
      <c r="C45" s="15" t="s">
        <v>59</v>
      </c>
      <c r="D45" s="12">
        <v>2130599</v>
      </c>
      <c r="E45" s="13" t="s">
        <v>12</v>
      </c>
      <c r="F45" s="14">
        <f>499-4.99</f>
        <v>494.01</v>
      </c>
      <c r="G45" s="10" t="s">
        <v>60</v>
      </c>
      <c r="H45" s="17"/>
      <c r="I45" s="14">
        <v>280</v>
      </c>
      <c r="J45" s="10"/>
    </row>
    <row r="46" ht="56" customHeight="1" spans="1:10">
      <c r="A46" s="14"/>
      <c r="B46" s="15"/>
      <c r="C46" s="15"/>
      <c r="D46" s="12"/>
      <c r="E46" s="13"/>
      <c r="F46" s="14"/>
      <c r="G46" s="10" t="s">
        <v>17</v>
      </c>
      <c r="H46" s="17"/>
      <c r="I46" s="14">
        <v>200</v>
      </c>
      <c r="J46" s="10"/>
    </row>
    <row r="47" ht="56" customHeight="1" spans="1:10">
      <c r="A47" s="14"/>
      <c r="B47" s="15"/>
      <c r="C47" s="15"/>
      <c r="D47" s="12"/>
      <c r="E47" s="13"/>
      <c r="F47" s="14"/>
      <c r="G47" s="10" t="s">
        <v>53</v>
      </c>
      <c r="H47" s="17"/>
      <c r="I47" s="14">
        <v>14.01</v>
      </c>
      <c r="J47" s="10"/>
    </row>
    <row r="48" ht="56" customHeight="1" spans="1:10">
      <c r="A48" s="14"/>
      <c r="B48" s="15" t="s">
        <v>58</v>
      </c>
      <c r="C48" s="15" t="s">
        <v>61</v>
      </c>
      <c r="D48" s="12">
        <v>2130599</v>
      </c>
      <c r="E48" s="13" t="s">
        <v>12</v>
      </c>
      <c r="F48" s="14">
        <v>380</v>
      </c>
      <c r="G48" s="10" t="s">
        <v>16</v>
      </c>
      <c r="H48" s="17"/>
      <c r="I48" s="14">
        <v>380</v>
      </c>
      <c r="J48" s="10"/>
    </row>
    <row r="49" ht="56" customHeight="1" spans="1:10">
      <c r="A49" s="14"/>
      <c r="B49" s="15" t="s">
        <v>58</v>
      </c>
      <c r="C49" s="15" t="s">
        <v>62</v>
      </c>
      <c r="D49" s="12">
        <v>2130599</v>
      </c>
      <c r="E49" s="13" t="s">
        <v>12</v>
      </c>
      <c r="F49" s="14">
        <f>1252-10.07</f>
        <v>1241.93</v>
      </c>
      <c r="G49" s="10" t="s">
        <v>16</v>
      </c>
      <c r="H49" s="17"/>
      <c r="I49" s="14">
        <v>1241.93</v>
      </c>
      <c r="J49" s="10"/>
    </row>
    <row r="50" ht="56" customHeight="1" spans="1:10">
      <c r="A50" s="14"/>
      <c r="B50" s="15" t="s">
        <v>58</v>
      </c>
      <c r="C50" s="15" t="s">
        <v>63</v>
      </c>
      <c r="D50" s="12">
        <v>2130599</v>
      </c>
      <c r="E50" s="13" t="s">
        <v>12</v>
      </c>
      <c r="F50" s="14">
        <f>617-6.17</f>
        <v>610.83</v>
      </c>
      <c r="G50" s="10"/>
      <c r="H50" s="17"/>
      <c r="I50" s="14">
        <f>SUM(I51:I63)</f>
        <v>830.83</v>
      </c>
      <c r="J50" s="10"/>
    </row>
    <row r="51" ht="56" customHeight="1" spans="1:10">
      <c r="A51" s="14"/>
      <c r="B51" s="15"/>
      <c r="C51" s="15"/>
      <c r="D51" s="12"/>
      <c r="E51" s="13"/>
      <c r="F51" s="14"/>
      <c r="G51" s="10" t="s">
        <v>21</v>
      </c>
      <c r="H51" s="17"/>
      <c r="I51" s="14">
        <v>140</v>
      </c>
      <c r="J51" s="10"/>
    </row>
    <row r="52" ht="56" customHeight="1" spans="1:10">
      <c r="A52" s="14"/>
      <c r="B52" s="15"/>
      <c r="C52" s="15"/>
      <c r="D52" s="12"/>
      <c r="E52" s="13"/>
      <c r="F52" s="14"/>
      <c r="G52" s="10" t="s">
        <v>23</v>
      </c>
      <c r="H52" s="17"/>
      <c r="I52" s="14">
        <v>124.65</v>
      </c>
      <c r="J52" s="10"/>
    </row>
    <row r="53" ht="56" customHeight="1" spans="1:10">
      <c r="A53" s="14"/>
      <c r="B53" s="15"/>
      <c r="C53" s="15"/>
      <c r="D53" s="12"/>
      <c r="E53" s="13"/>
      <c r="F53" s="14"/>
      <c r="G53" s="10" t="s">
        <v>24</v>
      </c>
      <c r="I53" s="17">
        <f>175-140-17.82</f>
        <v>17.18</v>
      </c>
      <c r="J53" s="10"/>
    </row>
    <row r="54" ht="56" customHeight="1" spans="1:10">
      <c r="A54" s="14"/>
      <c r="B54" s="15"/>
      <c r="C54" s="15"/>
      <c r="D54" s="12"/>
      <c r="E54" s="13"/>
      <c r="F54" s="14"/>
      <c r="G54" s="10" t="s">
        <v>26</v>
      </c>
      <c r="H54" s="17"/>
      <c r="I54" s="14">
        <f>175-164</f>
        <v>11</v>
      </c>
      <c r="J54" s="10"/>
    </row>
    <row r="55" ht="56" customHeight="1" spans="1:10">
      <c r="A55" s="14"/>
      <c r="B55" s="15"/>
      <c r="C55" s="15"/>
      <c r="D55" s="12"/>
      <c r="E55" s="13"/>
      <c r="F55" s="14"/>
      <c r="G55" s="10" t="s">
        <v>27</v>
      </c>
      <c r="H55" s="10">
        <f>130+20</f>
        <v>150</v>
      </c>
      <c r="I55" s="14">
        <f>215-150-40</f>
        <v>25</v>
      </c>
      <c r="J55" s="10"/>
    </row>
    <row r="56" ht="56" customHeight="1" spans="1:10">
      <c r="A56" s="14"/>
      <c r="B56" s="15"/>
      <c r="C56" s="15"/>
      <c r="D56" s="12"/>
      <c r="E56" s="13"/>
      <c r="F56" s="14"/>
      <c r="G56" s="10" t="s">
        <v>28</v>
      </c>
      <c r="H56" s="10">
        <v>120</v>
      </c>
      <c r="I56" s="14">
        <f>150-120</f>
        <v>30</v>
      </c>
      <c r="J56" s="10"/>
    </row>
    <row r="57" ht="56" customHeight="1" spans="1:10">
      <c r="A57" s="14"/>
      <c r="B57" s="15"/>
      <c r="C57" s="15"/>
      <c r="D57" s="12"/>
      <c r="E57" s="13"/>
      <c r="F57" s="14"/>
      <c r="G57" s="10" t="s">
        <v>29</v>
      </c>
      <c r="H57" s="10">
        <v>90</v>
      </c>
      <c r="I57" s="14">
        <f>140-90</f>
        <v>50</v>
      </c>
      <c r="J57" s="10"/>
    </row>
    <row r="58" ht="56" customHeight="1" spans="1:10">
      <c r="A58" s="14"/>
      <c r="B58" s="15"/>
      <c r="C58" s="15"/>
      <c r="D58" s="12"/>
      <c r="E58" s="13"/>
      <c r="F58" s="14"/>
      <c r="G58" s="10" t="s">
        <v>31</v>
      </c>
      <c r="H58" s="10">
        <v>160</v>
      </c>
      <c r="I58" s="14">
        <f>195-160</f>
        <v>35</v>
      </c>
      <c r="J58" s="10"/>
    </row>
    <row r="59" ht="56" customHeight="1" spans="1:10">
      <c r="A59" s="14"/>
      <c r="B59" s="15"/>
      <c r="C59" s="15"/>
      <c r="D59" s="12"/>
      <c r="E59" s="13"/>
      <c r="F59" s="14"/>
      <c r="G59" s="10" t="s">
        <v>32</v>
      </c>
      <c r="H59" s="10">
        <v>70</v>
      </c>
      <c r="I59" s="14">
        <f>175-70</f>
        <v>105</v>
      </c>
      <c r="J59" s="10"/>
    </row>
    <row r="60" ht="56" customHeight="1" spans="1:10">
      <c r="A60" s="14"/>
      <c r="B60" s="15"/>
      <c r="C60" s="15"/>
      <c r="D60" s="12"/>
      <c r="E60" s="13"/>
      <c r="F60" s="14"/>
      <c r="G60" s="10" t="s">
        <v>33</v>
      </c>
      <c r="H60" s="10">
        <f>140+18</f>
        <v>158</v>
      </c>
      <c r="I60" s="14">
        <f>233-158</f>
        <v>75</v>
      </c>
      <c r="J60" s="10"/>
    </row>
    <row r="61" ht="56" customHeight="1" spans="1:10">
      <c r="A61" s="14"/>
      <c r="B61" s="15"/>
      <c r="C61" s="15"/>
      <c r="D61" s="12"/>
      <c r="E61" s="13"/>
      <c r="F61" s="14"/>
      <c r="G61" s="10" t="s">
        <v>34</v>
      </c>
      <c r="H61" s="10">
        <f>107+44</f>
        <v>151</v>
      </c>
      <c r="I61" s="14">
        <v>78</v>
      </c>
      <c r="J61" s="10"/>
    </row>
    <row r="62" ht="56" customHeight="1" spans="1:10">
      <c r="A62" s="14"/>
      <c r="B62" s="15"/>
      <c r="C62" s="15"/>
      <c r="D62" s="12"/>
      <c r="E62" s="13"/>
      <c r="F62" s="14"/>
      <c r="G62" s="10" t="s">
        <v>35</v>
      </c>
      <c r="H62" s="10">
        <v>210</v>
      </c>
      <c r="I62" s="14">
        <f>310-210</f>
        <v>100</v>
      </c>
      <c r="J62" s="10"/>
    </row>
    <row r="63" ht="56" customHeight="1" spans="1:10">
      <c r="A63" s="14"/>
      <c r="B63" s="15"/>
      <c r="C63" s="15"/>
      <c r="D63" s="12"/>
      <c r="E63" s="13"/>
      <c r="F63" s="14"/>
      <c r="G63" s="10" t="s">
        <v>88</v>
      </c>
      <c r="H63" s="10"/>
      <c r="I63" s="14">
        <v>40</v>
      </c>
      <c r="J63" s="10"/>
    </row>
    <row r="64" ht="56" customHeight="1" spans="1:10">
      <c r="A64" s="14"/>
      <c r="B64" s="15" t="s">
        <v>58</v>
      </c>
      <c r="C64" s="15" t="s">
        <v>64</v>
      </c>
      <c r="D64" s="12">
        <v>2130599</v>
      </c>
      <c r="E64" s="13" t="s">
        <v>12</v>
      </c>
      <c r="F64" s="14">
        <f>700-7</f>
        <v>693</v>
      </c>
      <c r="G64" s="10" t="s">
        <v>17</v>
      </c>
      <c r="H64" s="10"/>
      <c r="I64" s="14">
        <v>693</v>
      </c>
      <c r="J64" s="10"/>
    </row>
    <row r="65" ht="56" customHeight="1" spans="1:10">
      <c r="A65" s="14"/>
      <c r="B65" s="15" t="s">
        <v>65</v>
      </c>
      <c r="C65" s="15" t="s">
        <v>66</v>
      </c>
      <c r="D65" s="12">
        <v>2130599</v>
      </c>
      <c r="E65" s="13" t="s">
        <v>12</v>
      </c>
      <c r="F65" s="14">
        <v>420</v>
      </c>
      <c r="G65" s="10" t="s">
        <v>14</v>
      </c>
      <c r="H65" s="17"/>
      <c r="I65" s="14">
        <v>200</v>
      </c>
      <c r="J65" s="10"/>
    </row>
    <row r="66" ht="56" customHeight="1" spans="1:10">
      <c r="A66" s="14"/>
      <c r="B66" s="15"/>
      <c r="C66" s="15"/>
      <c r="D66" s="12"/>
      <c r="E66" s="13"/>
      <c r="F66" s="14"/>
      <c r="G66" s="22" t="s">
        <v>91</v>
      </c>
      <c r="H66" s="23"/>
      <c r="I66" s="18">
        <v>20</v>
      </c>
      <c r="J66" s="10" t="s">
        <v>92</v>
      </c>
    </row>
    <row r="67" ht="56" customHeight="1" spans="1:10">
      <c r="A67" s="14"/>
      <c r="B67" s="15"/>
      <c r="C67" s="15"/>
      <c r="D67" s="12"/>
      <c r="E67" s="13"/>
      <c r="F67" s="14"/>
      <c r="G67" s="22" t="s">
        <v>93</v>
      </c>
      <c r="H67" s="23"/>
      <c r="I67" s="18">
        <v>20</v>
      </c>
      <c r="J67" s="10" t="s">
        <v>92</v>
      </c>
    </row>
    <row r="68" ht="56" customHeight="1" spans="1:10">
      <c r="A68" s="14"/>
      <c r="B68" s="15"/>
      <c r="C68" s="15"/>
      <c r="D68" s="12"/>
      <c r="E68" s="13"/>
      <c r="F68" s="14"/>
      <c r="G68" s="22" t="s">
        <v>94</v>
      </c>
      <c r="H68" s="23"/>
      <c r="I68" s="18">
        <v>20</v>
      </c>
      <c r="J68" s="10" t="s">
        <v>92</v>
      </c>
    </row>
    <row r="69" ht="56" customHeight="1" spans="1:10">
      <c r="A69" s="14"/>
      <c r="B69" s="15"/>
      <c r="C69" s="15"/>
      <c r="D69" s="12"/>
      <c r="E69" s="13"/>
      <c r="F69" s="14"/>
      <c r="G69" s="22" t="s">
        <v>95</v>
      </c>
      <c r="H69" s="23"/>
      <c r="I69" s="18">
        <v>20</v>
      </c>
      <c r="J69" s="10" t="s">
        <v>92</v>
      </c>
    </row>
    <row r="70" ht="56" customHeight="1" spans="1:10">
      <c r="A70" s="14"/>
      <c r="B70" s="15"/>
      <c r="C70" s="15"/>
      <c r="D70" s="12"/>
      <c r="E70" s="13"/>
      <c r="F70" s="14"/>
      <c r="G70" s="22" t="s">
        <v>96</v>
      </c>
      <c r="H70" s="23"/>
      <c r="I70" s="18">
        <v>20</v>
      </c>
      <c r="J70" s="10" t="s">
        <v>92</v>
      </c>
    </row>
    <row r="71" ht="56" customHeight="1" spans="1:10">
      <c r="A71" s="14"/>
      <c r="B71" s="15"/>
      <c r="C71" s="15"/>
      <c r="D71" s="12"/>
      <c r="E71" s="13"/>
      <c r="F71" s="14"/>
      <c r="G71" s="22" t="s">
        <v>97</v>
      </c>
      <c r="H71" s="23"/>
      <c r="I71" s="18">
        <v>20</v>
      </c>
      <c r="J71" s="10" t="s">
        <v>92</v>
      </c>
    </row>
    <row r="72" ht="56" customHeight="1" spans="1:10">
      <c r="A72" s="14"/>
      <c r="B72" s="15"/>
      <c r="C72" s="15"/>
      <c r="D72" s="12"/>
      <c r="E72" s="13"/>
      <c r="F72" s="14"/>
      <c r="G72" s="22" t="s">
        <v>98</v>
      </c>
      <c r="H72" s="23"/>
      <c r="I72" s="18">
        <v>20</v>
      </c>
      <c r="J72" s="10" t="s">
        <v>92</v>
      </c>
    </row>
    <row r="73" ht="56" customHeight="1" spans="1:10">
      <c r="A73" s="14"/>
      <c r="B73" s="15"/>
      <c r="C73" s="15"/>
      <c r="D73" s="12"/>
      <c r="E73" s="13"/>
      <c r="F73" s="14"/>
      <c r="G73" s="22" t="s">
        <v>99</v>
      </c>
      <c r="H73" s="23"/>
      <c r="I73" s="18">
        <v>20</v>
      </c>
      <c r="J73" s="10" t="s">
        <v>92</v>
      </c>
    </row>
    <row r="74" ht="56" customHeight="1" spans="1:10">
      <c r="A74" s="14"/>
      <c r="B74" s="15"/>
      <c r="C74" s="15"/>
      <c r="D74" s="12"/>
      <c r="E74" s="13"/>
      <c r="F74" s="14"/>
      <c r="G74" s="22" t="s">
        <v>100</v>
      </c>
      <c r="H74" s="23"/>
      <c r="I74" s="18">
        <v>20</v>
      </c>
      <c r="J74" s="10" t="s">
        <v>92</v>
      </c>
    </row>
    <row r="75" ht="56" customHeight="1" spans="1:10">
      <c r="A75" s="14"/>
      <c r="B75" s="15"/>
      <c r="C75" s="15"/>
      <c r="D75" s="12"/>
      <c r="E75" s="13"/>
      <c r="F75" s="14"/>
      <c r="G75" s="22" t="s">
        <v>101</v>
      </c>
      <c r="H75" s="23"/>
      <c r="I75" s="18">
        <v>20</v>
      </c>
      <c r="J75" s="10" t="s">
        <v>102</v>
      </c>
    </row>
    <row r="76" ht="56" customHeight="1" spans="1:10">
      <c r="A76" s="14"/>
      <c r="B76" s="15"/>
      <c r="C76" s="15"/>
      <c r="D76" s="12"/>
      <c r="E76" s="13"/>
      <c r="F76" s="14"/>
      <c r="G76" s="22" t="s">
        <v>103</v>
      </c>
      <c r="H76" s="23"/>
      <c r="I76" s="18">
        <v>20</v>
      </c>
      <c r="J76" s="10" t="s">
        <v>92</v>
      </c>
    </row>
    <row r="77" ht="56" customHeight="1" spans="1:10">
      <c r="A77" s="14"/>
      <c r="B77" s="15" t="s">
        <v>68</v>
      </c>
      <c r="C77" s="15" t="s">
        <v>69</v>
      </c>
      <c r="D77" s="24">
        <v>2130153</v>
      </c>
      <c r="E77" s="16" t="s">
        <v>38</v>
      </c>
      <c r="F77" s="14">
        <f>833-8.33</f>
        <v>824.67</v>
      </c>
      <c r="G77" s="10" t="s">
        <v>16</v>
      </c>
      <c r="H77" s="17"/>
      <c r="I77" s="14">
        <v>824.67</v>
      </c>
      <c r="J77" s="10"/>
    </row>
    <row r="78" ht="63" customHeight="1" spans="1:10">
      <c r="A78" s="14"/>
      <c r="B78" s="15" t="s">
        <v>70</v>
      </c>
      <c r="C78" s="15" t="s">
        <v>71</v>
      </c>
      <c r="D78" s="24">
        <v>2130126</v>
      </c>
      <c r="E78" s="16" t="s">
        <v>72</v>
      </c>
      <c r="F78" s="14">
        <v>100</v>
      </c>
      <c r="G78" s="10" t="s">
        <v>16</v>
      </c>
      <c r="H78" s="17"/>
      <c r="I78" s="14">
        <v>100</v>
      </c>
      <c r="J78" s="10"/>
    </row>
    <row r="79" ht="56" customHeight="1" spans="1:10">
      <c r="A79" s="14"/>
      <c r="B79" s="15" t="s">
        <v>73</v>
      </c>
      <c r="C79" s="15" t="s">
        <v>74</v>
      </c>
      <c r="D79" s="24">
        <v>2210105</v>
      </c>
      <c r="E79" s="16" t="s">
        <v>45</v>
      </c>
      <c r="F79" s="14">
        <v>30</v>
      </c>
      <c r="G79" s="16" t="s">
        <v>46</v>
      </c>
      <c r="H79" s="17"/>
      <c r="I79" s="14">
        <v>30</v>
      </c>
      <c r="J79" s="10"/>
    </row>
    <row r="80" ht="56" customHeight="1" spans="1:10">
      <c r="A80" s="14"/>
      <c r="B80" s="15"/>
      <c r="C80" s="15"/>
      <c r="D80" s="12"/>
      <c r="E80" s="13"/>
      <c r="F80" s="14"/>
      <c r="G80" s="10"/>
      <c r="H80" s="17"/>
      <c r="I80" s="14"/>
      <c r="J80" s="10"/>
    </row>
    <row r="81" ht="56" customHeight="1" spans="1:10">
      <c r="A81" s="14"/>
      <c r="B81" s="15"/>
      <c r="C81" s="15"/>
      <c r="D81" s="12"/>
      <c r="E81" s="13"/>
      <c r="F81" s="14"/>
      <c r="G81" s="10"/>
      <c r="H81" s="17"/>
      <c r="I81" s="14"/>
      <c r="J81" s="10"/>
    </row>
    <row r="82" ht="56" customHeight="1" spans="1:10">
      <c r="A82" s="14"/>
      <c r="B82" s="15"/>
      <c r="C82" s="15"/>
      <c r="D82" s="12"/>
      <c r="E82" s="13"/>
      <c r="F82" s="14"/>
      <c r="G82" s="10"/>
      <c r="H82" s="17"/>
      <c r="I82" s="14"/>
      <c r="J82" s="10"/>
    </row>
    <row r="83" ht="56" customHeight="1" spans="1:10">
      <c r="A83" s="14"/>
      <c r="B83" s="15"/>
      <c r="C83" s="15"/>
      <c r="D83" s="12"/>
      <c r="E83" s="13"/>
      <c r="F83" s="14"/>
      <c r="G83" s="10"/>
      <c r="H83" s="17"/>
      <c r="I83" s="14"/>
      <c r="J83" s="10"/>
    </row>
    <row r="84" ht="56" customHeight="1" spans="1:10">
      <c r="A84" s="14"/>
      <c r="B84" s="15"/>
      <c r="C84" s="15"/>
      <c r="D84" s="12"/>
      <c r="E84" s="13"/>
      <c r="F84" s="14"/>
      <c r="G84" s="10"/>
      <c r="H84" s="17"/>
      <c r="I84" s="14"/>
      <c r="J84" s="10"/>
    </row>
    <row r="85" ht="56" customHeight="1" spans="1:10">
      <c r="A85" s="14"/>
      <c r="B85" s="15"/>
      <c r="C85" s="15"/>
      <c r="D85" s="12"/>
      <c r="E85" s="13"/>
      <c r="F85" s="14"/>
      <c r="G85" s="10"/>
      <c r="H85" s="17"/>
      <c r="I85" s="14"/>
      <c r="J85" s="10"/>
    </row>
    <row r="86" ht="56" customHeight="1" spans="1:10">
      <c r="A86" s="14"/>
      <c r="B86" s="15"/>
      <c r="C86" s="15"/>
      <c r="D86" s="12"/>
      <c r="E86" s="13"/>
      <c r="F86" s="14"/>
      <c r="G86" s="10"/>
      <c r="H86" s="17"/>
      <c r="I86" s="14"/>
      <c r="J86" s="10"/>
    </row>
    <row r="87" ht="56" customHeight="1" spans="1:10">
      <c r="A87" s="14"/>
      <c r="B87" s="15"/>
      <c r="C87" s="15"/>
      <c r="D87" s="12"/>
      <c r="E87" s="13"/>
      <c r="F87" s="14"/>
      <c r="G87" s="10"/>
      <c r="H87" s="17"/>
      <c r="I87" s="14"/>
      <c r="J87" s="10"/>
    </row>
    <row r="88" ht="56" customHeight="1" spans="1:10">
      <c r="A88" s="14"/>
      <c r="B88" s="15"/>
      <c r="C88" s="15"/>
      <c r="D88" s="12"/>
      <c r="E88" s="13"/>
      <c r="F88" s="14"/>
      <c r="G88" s="10"/>
      <c r="H88" s="17"/>
      <c r="I88" s="14"/>
      <c r="J88" s="10"/>
    </row>
    <row r="89" ht="56" customHeight="1" spans="1:10">
      <c r="A89" s="14"/>
      <c r="B89" s="15"/>
      <c r="C89" s="15"/>
      <c r="D89" s="12"/>
      <c r="E89" s="13"/>
      <c r="F89" s="14"/>
      <c r="G89" s="10"/>
      <c r="H89" s="17"/>
      <c r="I89" s="14"/>
      <c r="J89" s="10"/>
    </row>
    <row r="90" ht="56" customHeight="1" spans="1:10">
      <c r="A90" s="14"/>
      <c r="B90" s="15"/>
      <c r="C90" s="15"/>
      <c r="D90" s="12"/>
      <c r="E90" s="13"/>
      <c r="F90" s="14"/>
      <c r="G90" s="10"/>
      <c r="H90" s="17"/>
      <c r="I90" s="14"/>
      <c r="J90" s="10"/>
    </row>
    <row r="91" ht="56" customHeight="1" spans="1:10">
      <c r="A91" s="14"/>
      <c r="B91" s="15"/>
      <c r="C91" s="15"/>
      <c r="D91" s="12"/>
      <c r="E91" s="13"/>
      <c r="F91" s="14"/>
      <c r="G91" s="10"/>
      <c r="H91" s="17"/>
      <c r="I91" s="14"/>
      <c r="J91" s="10"/>
    </row>
    <row r="92" ht="56" customHeight="1" spans="1:10">
      <c r="A92" s="14"/>
      <c r="B92" s="15"/>
      <c r="C92" s="15"/>
      <c r="D92" s="12"/>
      <c r="E92" s="13"/>
      <c r="F92" s="14"/>
      <c r="G92" s="10"/>
      <c r="H92" s="17"/>
      <c r="I92" s="14"/>
      <c r="J92" s="10"/>
    </row>
    <row r="93" ht="56" customHeight="1" spans="1:10">
      <c r="A93" s="14"/>
      <c r="B93" s="15"/>
      <c r="C93" s="15"/>
      <c r="D93" s="12"/>
      <c r="E93" s="13"/>
      <c r="F93" s="14"/>
      <c r="G93" s="10"/>
      <c r="H93" s="17"/>
      <c r="I93" s="14"/>
      <c r="J93" s="10"/>
    </row>
    <row r="94" ht="56" customHeight="1" spans="1:10">
      <c r="A94" s="14"/>
      <c r="B94" s="15"/>
      <c r="C94" s="15"/>
      <c r="D94" s="12"/>
      <c r="E94" s="13"/>
      <c r="F94" s="14"/>
      <c r="G94" s="10"/>
      <c r="H94" s="17"/>
      <c r="I94" s="14"/>
      <c r="J94" s="10"/>
    </row>
    <row r="95" ht="56" customHeight="1" spans="1:10">
      <c r="A95" s="14"/>
      <c r="B95" s="15"/>
      <c r="C95" s="15"/>
      <c r="D95" s="12"/>
      <c r="E95" s="13"/>
      <c r="F95" s="14"/>
      <c r="G95" s="10"/>
      <c r="H95" s="17"/>
      <c r="I95" s="14"/>
      <c r="J95" s="10"/>
    </row>
    <row r="96" ht="56" customHeight="1" spans="1:10">
      <c r="A96" s="14"/>
      <c r="B96" s="15"/>
      <c r="C96" s="15"/>
      <c r="D96" s="25"/>
      <c r="E96" s="25"/>
      <c r="F96" s="14"/>
      <c r="G96" s="14"/>
      <c r="H96" s="14"/>
      <c r="I96" s="14"/>
      <c r="J96" s="10"/>
    </row>
  </sheetData>
  <mergeCells count="2">
    <mergeCell ref="F3:G3"/>
    <mergeCell ref="A1:J2"/>
  </mergeCells>
  <pageMargins left="0.7" right="0.7" top="0.75" bottom="0.75" header="0.3" footer="0.3"/>
  <pageSetup paperSize="9" scale="1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(2)</vt:lpstr>
      <vt:lpstr>Sheet1 (3)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杉杉来迟</cp:lastModifiedBy>
  <dcterms:created xsi:type="dcterms:W3CDTF">2022-06-08T00:49:00Z</dcterms:created>
  <dcterms:modified xsi:type="dcterms:W3CDTF">2022-09-21T09:53:29Z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7053F3A088AF44D9B779A671E475FE7B</vt:lpwstr>
  </property>
  <property fmtid="{D5CDD505-2E9C-101B-9397-08002B2CF9AE}" pid="3" name="KSOProductBuildVer">
    <vt:lpwstr>2052-11.1.0.12358</vt:lpwstr>
  </property>
</Properties>
</file>